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Windows 10\Downloads\"/>
    </mc:Choice>
  </mc:AlternateContent>
  <xr:revisionPtr revIDLastSave="0" documentId="8_{07F9BCE2-423E-4573-BF0E-8CB9ED8AD93B}" xr6:coauthVersionLast="47" xr6:coauthVersionMax="47" xr10:uidLastSave="{00000000-0000-0000-0000-000000000000}"/>
  <bookViews>
    <workbookView xWindow="-120" yWindow="-120" windowWidth="20730" windowHeight="11160" firstSheet="1" activeTab="3" xr2:uid="{00000000-000D-0000-FFFF-FFFF00000000}"/>
  </bookViews>
  <sheets>
    <sheet name="Sheet1" sheetId="1" r:id="rId1"/>
    <sheet name="Proyeksi Pendistribusian Air" sheetId="5" r:id="rId2"/>
    <sheet name="Pemetaan Kebutuhan Air" sheetId="3" r:id="rId3"/>
    <sheet name="Realisasi Pendistribusian Air" sheetId="6" r:id="rId4"/>
    <sheet name="Pendistribusian Air 25-31 Aug" sheetId="7" r:id="rId5"/>
    <sheet name="Pendistribusian Air 31-7 Sept" sheetId="8" r:id="rId6"/>
  </sheets>
  <definedNames>
    <definedName name="_xlnm.Print_Area" localSheetId="2">'Pemetaan Kebutuhan Air'!$A$1:$K$91</definedName>
    <definedName name="_xlnm.Print_Area" localSheetId="4">'Pendistribusian Air 25-31 Aug'!$A$1:$K$88</definedName>
    <definedName name="_xlnm.Print_Area" localSheetId="5">'Pendistribusian Air 31-7 Sept'!$A$1:$K$88</definedName>
    <definedName name="_xlnm.Print_Area" localSheetId="1">'Proyeksi Pendistribusian Air'!$A$1:$K$69</definedName>
    <definedName name="_xlnm.Print_Area" localSheetId="3">'Realisasi Pendistribusian Air'!$A$1:$K$52</definedName>
    <definedName name="_xlnm.Print_Area" localSheetId="0">Sheet1!$A$1:$J$45</definedName>
    <definedName name="_xlnm.Print_Titles" localSheetId="2">'Pemetaan Kebutuhan Air'!$4:$4</definedName>
    <definedName name="_xlnm.Print_Titles" localSheetId="4">'Pendistribusian Air 25-31 Aug'!$4:$4</definedName>
    <definedName name="_xlnm.Print_Titles" localSheetId="5">'Pendistribusian Air 31-7 Sept'!$4:$4</definedName>
    <definedName name="_xlnm.Print_Titles" localSheetId="1">'Proyeksi Pendistribusian Air'!$4:$4</definedName>
    <definedName name="_xlnm.Print_Titles" localSheetId="3">'Realisasi Pendistribusian Air'!$4:$4</definedName>
    <definedName name="_xlnm.Print_Titles" localSheetId="0">Sheet1!$4:$4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 i="6" l="1"/>
  <c r="H40" i="6"/>
  <c r="G40" i="6"/>
  <c r="F40" i="6"/>
  <c r="E40" i="6"/>
  <c r="F81" i="8"/>
  <c r="G81" i="8" s="1"/>
  <c r="F80" i="8"/>
  <c r="G80" i="8" s="1"/>
  <c r="F78" i="8"/>
  <c r="G78" i="8" s="1"/>
  <c r="F77" i="8"/>
  <c r="G77" i="8" s="1"/>
  <c r="F75" i="8"/>
  <c r="G75" i="8" s="1"/>
  <c r="F74" i="8"/>
  <c r="G74" i="8" s="1"/>
  <c r="G73" i="8" s="1"/>
  <c r="E73" i="8"/>
  <c r="F70" i="8"/>
  <c r="F67" i="8" s="1"/>
  <c r="G69" i="8"/>
  <c r="F69" i="8"/>
  <c r="G68" i="8"/>
  <c r="F68" i="8"/>
  <c r="E67" i="8"/>
  <c r="F65" i="8"/>
  <c r="G65" i="8" s="1"/>
  <c r="F64" i="8"/>
  <c r="G64" i="8" s="1"/>
  <c r="F62" i="8"/>
  <c r="G62" i="8" s="1"/>
  <c r="F61" i="8"/>
  <c r="G61" i="8" s="1"/>
  <c r="F60" i="8"/>
  <c r="E60" i="8"/>
  <c r="G58" i="8"/>
  <c r="F58" i="8"/>
  <c r="F57" i="8"/>
  <c r="G57" i="8" s="1"/>
  <c r="F55" i="8"/>
  <c r="F53" i="8" s="1"/>
  <c r="G54" i="8"/>
  <c r="F54" i="8"/>
  <c r="J53" i="8"/>
  <c r="I53" i="8"/>
  <c r="E53" i="8"/>
  <c r="I51" i="8"/>
  <c r="J51" i="8" s="1"/>
  <c r="F51" i="8"/>
  <c r="G51" i="8" s="1"/>
  <c r="I50" i="8"/>
  <c r="J50" i="8" s="1"/>
  <c r="J49" i="8" s="1"/>
  <c r="F50" i="8"/>
  <c r="G50" i="8" s="1"/>
  <c r="G49" i="8" s="1"/>
  <c r="I49" i="8"/>
  <c r="H49" i="8"/>
  <c r="E49" i="8"/>
  <c r="F47" i="8"/>
  <c r="G47" i="8" s="1"/>
  <c r="F46" i="8"/>
  <c r="G46" i="8" s="1"/>
  <c r="F44" i="8"/>
  <c r="G44" i="8" s="1"/>
  <c r="F43" i="8"/>
  <c r="G43" i="8" s="1"/>
  <c r="F42" i="8"/>
  <c r="G42" i="8" s="1"/>
  <c r="F41" i="8"/>
  <c r="G41" i="8" s="1"/>
  <c r="E40" i="8"/>
  <c r="F38" i="8"/>
  <c r="G38" i="8" s="1"/>
  <c r="G37" i="8" s="1"/>
  <c r="F37" i="8"/>
  <c r="E37" i="8"/>
  <c r="E83" i="8" s="1"/>
  <c r="F35" i="8"/>
  <c r="G35" i="8" s="1"/>
  <c r="G34" i="8" s="1"/>
  <c r="F34" i="8"/>
  <c r="E34" i="8"/>
  <c r="F32" i="8"/>
  <c r="G32" i="8" s="1"/>
  <c r="G31" i="8"/>
  <c r="G30" i="8" s="1"/>
  <c r="F31" i="8"/>
  <c r="E30" i="8"/>
  <c r="I28" i="8"/>
  <c r="J28" i="8" s="1"/>
  <c r="F28" i="8"/>
  <c r="G28" i="8" s="1"/>
  <c r="I27" i="8"/>
  <c r="J27" i="8" s="1"/>
  <c r="F27" i="8"/>
  <c r="G27" i="8" s="1"/>
  <c r="I26" i="8"/>
  <c r="J26" i="8" s="1"/>
  <c r="F26" i="8"/>
  <c r="G26" i="8" s="1"/>
  <c r="I25" i="8"/>
  <c r="J25" i="8" s="1"/>
  <c r="F25" i="8"/>
  <c r="F24" i="8" s="1"/>
  <c r="I24" i="8"/>
  <c r="H24" i="8"/>
  <c r="E24" i="8"/>
  <c r="I22" i="8"/>
  <c r="J22" i="8" s="1"/>
  <c r="F22" i="8"/>
  <c r="G22" i="8" s="1"/>
  <c r="I21" i="8"/>
  <c r="J21" i="8" s="1"/>
  <c r="F21" i="8"/>
  <c r="G21" i="8" s="1"/>
  <c r="I20" i="8"/>
  <c r="J20" i="8" s="1"/>
  <c r="F20" i="8"/>
  <c r="G20" i="8" s="1"/>
  <c r="G19" i="8" s="1"/>
  <c r="I19" i="8"/>
  <c r="H19" i="8"/>
  <c r="E19" i="8"/>
  <c r="G17" i="8"/>
  <c r="I16" i="8"/>
  <c r="J16" i="8" s="1"/>
  <c r="G16" i="8"/>
  <c r="F16" i="8"/>
  <c r="J15" i="8"/>
  <c r="I15" i="8"/>
  <c r="F15" i="8"/>
  <c r="G15" i="8" s="1"/>
  <c r="I14" i="8"/>
  <c r="J14" i="8" s="1"/>
  <c r="G14" i="8"/>
  <c r="F14" i="8"/>
  <c r="J13" i="8"/>
  <c r="I13" i="8"/>
  <c r="F13" i="8"/>
  <c r="G13" i="8" s="1"/>
  <c r="I12" i="8"/>
  <c r="J12" i="8" s="1"/>
  <c r="G12" i="8"/>
  <c r="F12" i="8"/>
  <c r="J11" i="8"/>
  <c r="I11" i="8"/>
  <c r="F11" i="8"/>
  <c r="F10" i="8" s="1"/>
  <c r="H10" i="8"/>
  <c r="H83" i="8" s="1"/>
  <c r="E10" i="8"/>
  <c r="F8" i="8"/>
  <c r="G8" i="8" s="1"/>
  <c r="F7" i="8"/>
  <c r="F6" i="8" s="1"/>
  <c r="E6" i="8"/>
  <c r="F81" i="7"/>
  <c r="G81" i="7" s="1"/>
  <c r="F80" i="7"/>
  <c r="G80" i="7" s="1"/>
  <c r="F78" i="7"/>
  <c r="G78" i="7" s="1"/>
  <c r="F77" i="7"/>
  <c r="G77" i="7" s="1"/>
  <c r="F75" i="7"/>
  <c r="F73" i="7" s="1"/>
  <c r="F74" i="7"/>
  <c r="G74" i="7" s="1"/>
  <c r="E73" i="7"/>
  <c r="F70" i="7"/>
  <c r="G70" i="7" s="1"/>
  <c r="G69" i="7"/>
  <c r="F69" i="7"/>
  <c r="F68" i="7"/>
  <c r="G68" i="7" s="1"/>
  <c r="E67" i="7"/>
  <c r="F65" i="7"/>
  <c r="G65" i="7" s="1"/>
  <c r="F64" i="7"/>
  <c r="G64" i="7" s="1"/>
  <c r="F62" i="7"/>
  <c r="G62" i="7" s="1"/>
  <c r="F61" i="7"/>
  <c r="G61" i="7" s="1"/>
  <c r="G60" i="7" s="1"/>
  <c r="F60" i="7"/>
  <c r="E60" i="7"/>
  <c r="F58" i="7"/>
  <c r="G58" i="7" s="1"/>
  <c r="F57" i="7"/>
  <c r="G57" i="7" s="1"/>
  <c r="F55" i="7"/>
  <c r="F53" i="7" s="1"/>
  <c r="G54" i="7"/>
  <c r="F54" i="7"/>
  <c r="I53" i="7"/>
  <c r="J53" i="7" s="1"/>
  <c r="E53" i="7"/>
  <c r="I51" i="7"/>
  <c r="J51" i="7" s="1"/>
  <c r="G51" i="7"/>
  <c r="F51" i="7"/>
  <c r="I50" i="7"/>
  <c r="J50" i="7" s="1"/>
  <c r="J49" i="7" s="1"/>
  <c r="F50" i="7"/>
  <c r="F49" i="7" s="1"/>
  <c r="I49" i="7"/>
  <c r="H49" i="7"/>
  <c r="E49" i="7"/>
  <c r="F47" i="7"/>
  <c r="G47" i="7" s="1"/>
  <c r="F46" i="7"/>
  <c r="G46" i="7" s="1"/>
  <c r="G44" i="7"/>
  <c r="F44" i="7"/>
  <c r="F43" i="7"/>
  <c r="G43" i="7" s="1"/>
  <c r="F42" i="7"/>
  <c r="G42" i="7" s="1"/>
  <c r="F41" i="7"/>
  <c r="F40" i="7" s="1"/>
  <c r="E40" i="7"/>
  <c r="F38" i="7"/>
  <c r="G38" i="7" s="1"/>
  <c r="G37" i="7" s="1"/>
  <c r="F37" i="7"/>
  <c r="E37" i="7"/>
  <c r="E83" i="7" s="1"/>
  <c r="G35" i="7"/>
  <c r="G34" i="7" s="1"/>
  <c r="F35" i="7"/>
  <c r="F34" i="7"/>
  <c r="E34" i="7"/>
  <c r="F32" i="7"/>
  <c r="G32" i="7" s="1"/>
  <c r="G31" i="7"/>
  <c r="G30" i="7" s="1"/>
  <c r="F31" i="7"/>
  <c r="F30" i="7" s="1"/>
  <c r="E30" i="7"/>
  <c r="I28" i="7"/>
  <c r="J28" i="7" s="1"/>
  <c r="F28" i="7"/>
  <c r="G28" i="7" s="1"/>
  <c r="J27" i="7"/>
  <c r="I27" i="7"/>
  <c r="F27" i="7"/>
  <c r="G27" i="7" s="1"/>
  <c r="I26" i="7"/>
  <c r="J26" i="7" s="1"/>
  <c r="F26" i="7"/>
  <c r="G26" i="7" s="1"/>
  <c r="J25" i="7"/>
  <c r="I25" i="7"/>
  <c r="F25" i="7"/>
  <c r="F24" i="7" s="1"/>
  <c r="I24" i="7"/>
  <c r="H24" i="7"/>
  <c r="E24" i="7"/>
  <c r="I22" i="7"/>
  <c r="J22" i="7" s="1"/>
  <c r="F22" i="7"/>
  <c r="G22" i="7" s="1"/>
  <c r="I21" i="7"/>
  <c r="J21" i="7" s="1"/>
  <c r="G21" i="7"/>
  <c r="F21" i="7"/>
  <c r="I20" i="7"/>
  <c r="J20" i="7" s="1"/>
  <c r="J19" i="7" s="1"/>
  <c r="F20" i="7"/>
  <c r="F19" i="7" s="1"/>
  <c r="I19" i="7"/>
  <c r="H19" i="7"/>
  <c r="E19" i="7"/>
  <c r="G17" i="7"/>
  <c r="I16" i="7"/>
  <c r="J16" i="7" s="1"/>
  <c r="G16" i="7"/>
  <c r="F16" i="7"/>
  <c r="I15" i="7"/>
  <c r="J15" i="7" s="1"/>
  <c r="F15" i="7"/>
  <c r="G15" i="7" s="1"/>
  <c r="I14" i="7"/>
  <c r="J14" i="7" s="1"/>
  <c r="G14" i="7"/>
  <c r="F14" i="7"/>
  <c r="I13" i="7"/>
  <c r="J13" i="7" s="1"/>
  <c r="F13" i="7"/>
  <c r="G13" i="7" s="1"/>
  <c r="I12" i="7"/>
  <c r="J12" i="7" s="1"/>
  <c r="G12" i="7"/>
  <c r="F12" i="7"/>
  <c r="I11" i="7"/>
  <c r="J11" i="7" s="1"/>
  <c r="F11" i="7"/>
  <c r="F10" i="7" s="1"/>
  <c r="I10" i="7"/>
  <c r="I83" i="7" s="1"/>
  <c r="H10" i="7"/>
  <c r="H83" i="7" s="1"/>
  <c r="E10" i="7"/>
  <c r="F8" i="7"/>
  <c r="G8" i="7" s="1"/>
  <c r="F7" i="7"/>
  <c r="F6" i="7" s="1"/>
  <c r="E6" i="7"/>
  <c r="F31" i="6"/>
  <c r="G31" i="6" s="1"/>
  <c r="G30" i="6" s="1"/>
  <c r="I30" i="6"/>
  <c r="J30" i="6" s="1"/>
  <c r="E30" i="6"/>
  <c r="I28" i="6"/>
  <c r="J28" i="6" s="1"/>
  <c r="F28" i="6"/>
  <c r="G28" i="6" s="1"/>
  <c r="I27" i="6"/>
  <c r="J27" i="6" s="1"/>
  <c r="F27" i="6"/>
  <c r="H26" i="6"/>
  <c r="E26" i="6"/>
  <c r="I23" i="6"/>
  <c r="J23" i="6" s="1"/>
  <c r="F23" i="6"/>
  <c r="G23" i="6" s="1"/>
  <c r="I22" i="6"/>
  <c r="J22" i="6" s="1"/>
  <c r="F22" i="6"/>
  <c r="G22" i="6" s="1"/>
  <c r="I21" i="6"/>
  <c r="J21" i="6" s="1"/>
  <c r="F21" i="6"/>
  <c r="G21" i="6" s="1"/>
  <c r="I20" i="6"/>
  <c r="J20" i="6" s="1"/>
  <c r="F20" i="6"/>
  <c r="H19" i="6"/>
  <c r="E19" i="6"/>
  <c r="I17" i="6"/>
  <c r="J17" i="6" s="1"/>
  <c r="F17" i="6"/>
  <c r="G17" i="6" s="1"/>
  <c r="I16" i="6"/>
  <c r="J16" i="6" s="1"/>
  <c r="F16" i="6"/>
  <c r="G16" i="6" s="1"/>
  <c r="I15" i="6"/>
  <c r="J15" i="6" s="1"/>
  <c r="F15" i="6"/>
  <c r="H14" i="6"/>
  <c r="E14" i="6"/>
  <c r="I12" i="6"/>
  <c r="J12" i="6" s="1"/>
  <c r="F12" i="6"/>
  <c r="G12" i="6" s="1"/>
  <c r="I11" i="6"/>
  <c r="J11" i="6" s="1"/>
  <c r="F11" i="6"/>
  <c r="G11" i="6" s="1"/>
  <c r="I10" i="6"/>
  <c r="J10" i="6" s="1"/>
  <c r="F10" i="6"/>
  <c r="G10" i="6" s="1"/>
  <c r="I9" i="6"/>
  <c r="J9" i="6" s="1"/>
  <c r="F9" i="6"/>
  <c r="G9" i="6" s="1"/>
  <c r="I8" i="6"/>
  <c r="J8" i="6" s="1"/>
  <c r="F8" i="6"/>
  <c r="G8" i="6" s="1"/>
  <c r="I7" i="6"/>
  <c r="J7" i="6" s="1"/>
  <c r="F7" i="6"/>
  <c r="H6" i="6"/>
  <c r="E6" i="6"/>
  <c r="F64" i="5"/>
  <c r="G64" i="5"/>
  <c r="H64" i="5"/>
  <c r="I64" i="5"/>
  <c r="J64" i="5"/>
  <c r="E64" i="5"/>
  <c r="F10" i="5"/>
  <c r="E10" i="5"/>
  <c r="F62" i="5"/>
  <c r="G62" i="5" s="1"/>
  <c r="F61" i="5"/>
  <c r="G61" i="5" s="1"/>
  <c r="F59" i="5"/>
  <c r="G59" i="5" s="1"/>
  <c r="F58" i="5"/>
  <c r="G58" i="5" s="1"/>
  <c r="F56" i="5"/>
  <c r="F55" i="5"/>
  <c r="G55" i="5" s="1"/>
  <c r="E54" i="5"/>
  <c r="F51" i="5"/>
  <c r="G51" i="5" s="1"/>
  <c r="F50" i="5"/>
  <c r="G50" i="5" s="1"/>
  <c r="F49" i="5"/>
  <c r="G49" i="5" s="1"/>
  <c r="E48" i="5"/>
  <c r="F46" i="5"/>
  <c r="G46" i="5" s="1"/>
  <c r="F45" i="5"/>
  <c r="G45" i="5" s="1"/>
  <c r="F43" i="5"/>
  <c r="G43" i="5" s="1"/>
  <c r="F42" i="5"/>
  <c r="G42" i="5" s="1"/>
  <c r="E41" i="5"/>
  <c r="F39" i="5"/>
  <c r="G39" i="5" s="1"/>
  <c r="F38" i="5"/>
  <c r="G38" i="5" s="1"/>
  <c r="F36" i="5"/>
  <c r="E35" i="5"/>
  <c r="F32" i="5"/>
  <c r="G32" i="5" s="1"/>
  <c r="F31" i="5"/>
  <c r="G31" i="5" s="1"/>
  <c r="F29" i="5"/>
  <c r="G29" i="5" s="1"/>
  <c r="F28" i="5"/>
  <c r="G28" i="5" s="1"/>
  <c r="F27" i="5"/>
  <c r="G27" i="5" s="1"/>
  <c r="F26" i="5"/>
  <c r="E25" i="5"/>
  <c r="F23" i="5"/>
  <c r="G23" i="5" s="1"/>
  <c r="G22" i="5" s="1"/>
  <c r="E22" i="5"/>
  <c r="F20" i="5"/>
  <c r="G20" i="5" s="1"/>
  <c r="G19" i="5" s="1"/>
  <c r="E19" i="5"/>
  <c r="F17" i="5"/>
  <c r="F16" i="5"/>
  <c r="G16" i="5" s="1"/>
  <c r="E15" i="5"/>
  <c r="G11" i="5"/>
  <c r="G10" i="5" s="1"/>
  <c r="F8" i="5"/>
  <c r="G8" i="5" s="1"/>
  <c r="F7" i="5"/>
  <c r="E6" i="5"/>
  <c r="F81" i="3"/>
  <c r="G81" i="3" s="1"/>
  <c r="F78" i="3"/>
  <c r="G78" i="3" s="1"/>
  <c r="E73" i="3"/>
  <c r="F74" i="3"/>
  <c r="G74" i="3" s="1"/>
  <c r="F75" i="3"/>
  <c r="G75" i="3" s="1"/>
  <c r="E67" i="3"/>
  <c r="F68" i="3"/>
  <c r="F69" i="3"/>
  <c r="G69" i="3" s="1"/>
  <c r="F70" i="3"/>
  <c r="G70" i="3" s="1"/>
  <c r="F65" i="3"/>
  <c r="G65" i="3" s="1"/>
  <c r="E60" i="3"/>
  <c r="F61" i="3"/>
  <c r="G61" i="3" s="1"/>
  <c r="F62" i="3"/>
  <c r="G62" i="3" s="1"/>
  <c r="F58" i="3"/>
  <c r="G58" i="3" s="1"/>
  <c r="E53" i="3"/>
  <c r="F54" i="3"/>
  <c r="G54" i="3" s="1"/>
  <c r="F55" i="3"/>
  <c r="G55" i="3" s="1"/>
  <c r="F47" i="3"/>
  <c r="G47" i="3" s="1"/>
  <c r="F44" i="3"/>
  <c r="G44" i="3" s="1"/>
  <c r="F80" i="3"/>
  <c r="G80" i="3" s="1"/>
  <c r="F77" i="3"/>
  <c r="G77" i="3" s="1"/>
  <c r="F43" i="3"/>
  <c r="G43" i="3" s="1"/>
  <c r="G17" i="3"/>
  <c r="F64" i="3"/>
  <c r="G64" i="3" s="1"/>
  <c r="I53" i="3"/>
  <c r="J53" i="3" s="1"/>
  <c r="I51" i="3"/>
  <c r="J51" i="3" s="1"/>
  <c r="I50" i="3"/>
  <c r="J50" i="3" s="1"/>
  <c r="H49" i="3"/>
  <c r="I28" i="3"/>
  <c r="J28" i="3" s="1"/>
  <c r="I27" i="3"/>
  <c r="J27" i="3" s="1"/>
  <c r="I26" i="3"/>
  <c r="J26" i="3" s="1"/>
  <c r="I25" i="3"/>
  <c r="J25" i="3" s="1"/>
  <c r="H24" i="3"/>
  <c r="I22" i="3"/>
  <c r="J22" i="3" s="1"/>
  <c r="I21" i="3"/>
  <c r="J21" i="3" s="1"/>
  <c r="I20" i="3"/>
  <c r="J20" i="3" s="1"/>
  <c r="H19" i="3"/>
  <c r="I16" i="3"/>
  <c r="J16" i="3" s="1"/>
  <c r="I15" i="3"/>
  <c r="J15" i="3" s="1"/>
  <c r="I14" i="3"/>
  <c r="J14" i="3" s="1"/>
  <c r="I13" i="3"/>
  <c r="J13" i="3" s="1"/>
  <c r="I12" i="3"/>
  <c r="J12" i="3" s="1"/>
  <c r="I11" i="3"/>
  <c r="J11" i="3" s="1"/>
  <c r="H10" i="3"/>
  <c r="E24" i="3"/>
  <c r="E19" i="3"/>
  <c r="E10" i="3"/>
  <c r="E6" i="3"/>
  <c r="F57" i="3"/>
  <c r="G57" i="3" s="1"/>
  <c r="F51" i="3"/>
  <c r="G51" i="3" s="1"/>
  <c r="F50" i="3"/>
  <c r="F46" i="3"/>
  <c r="G46" i="3" s="1"/>
  <c r="F22" i="3"/>
  <c r="F16" i="3"/>
  <c r="G16" i="3" s="1"/>
  <c r="E49" i="3"/>
  <c r="F42" i="3"/>
  <c r="G42" i="3" s="1"/>
  <c r="F41" i="3"/>
  <c r="G41" i="3" s="1"/>
  <c r="E40" i="3"/>
  <c r="F38" i="3"/>
  <c r="G38" i="3" s="1"/>
  <c r="G37" i="3" s="1"/>
  <c r="E37" i="3"/>
  <c r="F35" i="3"/>
  <c r="G35" i="3" s="1"/>
  <c r="G34" i="3" s="1"/>
  <c r="E34" i="3"/>
  <c r="F32" i="3"/>
  <c r="F31" i="3"/>
  <c r="G31" i="3" s="1"/>
  <c r="E30" i="3"/>
  <c r="F28" i="3"/>
  <c r="G28" i="3" s="1"/>
  <c r="F27" i="3"/>
  <c r="G27" i="3" s="1"/>
  <c r="F26" i="3"/>
  <c r="G26" i="3" s="1"/>
  <c r="F25" i="3"/>
  <c r="G25" i="3" s="1"/>
  <c r="F21" i="3"/>
  <c r="F20" i="3"/>
  <c r="G20" i="3" s="1"/>
  <c r="F15" i="3"/>
  <c r="G15" i="3" s="1"/>
  <c r="F14" i="3"/>
  <c r="G14" i="3" s="1"/>
  <c r="F13" i="3"/>
  <c r="F12" i="3"/>
  <c r="G12" i="3" s="1"/>
  <c r="F11" i="3"/>
  <c r="G11" i="3" s="1"/>
  <c r="F8" i="3"/>
  <c r="G8" i="3" s="1"/>
  <c r="F7" i="3"/>
  <c r="G7" i="3" s="1"/>
  <c r="I43" i="1"/>
  <c r="H43" i="1"/>
  <c r="G43" i="1"/>
  <c r="E43" i="1"/>
  <c r="I42" i="1"/>
  <c r="I41" i="1"/>
  <c r="I38" i="1"/>
  <c r="I33" i="1"/>
  <c r="I29" i="1"/>
  <c r="I28" i="1"/>
  <c r="I25" i="1"/>
  <c r="I23" i="1"/>
  <c r="I24" i="1"/>
  <c r="I22" i="1"/>
  <c r="I19" i="1"/>
  <c r="I18" i="1"/>
  <c r="I17" i="1"/>
  <c r="I15" i="1"/>
  <c r="I14" i="1"/>
  <c r="I13" i="1"/>
  <c r="I12" i="1"/>
  <c r="I11" i="1"/>
  <c r="I8" i="1"/>
  <c r="I7" i="1"/>
  <c r="I6" i="1"/>
  <c r="I40" i="1"/>
  <c r="I37" i="1"/>
  <c r="I32" i="1"/>
  <c r="I27" i="1"/>
  <c r="I10" i="1"/>
  <c r="F31" i="1"/>
  <c r="F8" i="1"/>
  <c r="G8" i="1"/>
  <c r="J43" i="1"/>
  <c r="F42" i="1"/>
  <c r="G42" i="1"/>
  <c r="F41" i="1"/>
  <c r="G41" i="1"/>
  <c r="H40" i="1"/>
  <c r="E40" i="1"/>
  <c r="F38" i="1"/>
  <c r="G38" i="1"/>
  <c r="H37" i="1"/>
  <c r="E37" i="1"/>
  <c r="F33" i="1"/>
  <c r="G33" i="1"/>
  <c r="H32" i="1"/>
  <c r="E32" i="1"/>
  <c r="F29" i="1"/>
  <c r="G29" i="1"/>
  <c r="F28" i="1"/>
  <c r="H27" i="1"/>
  <c r="E27" i="1"/>
  <c r="F26" i="1"/>
  <c r="F25" i="1"/>
  <c r="G25" i="1"/>
  <c r="F24" i="1"/>
  <c r="G24" i="1"/>
  <c r="F23" i="1"/>
  <c r="H22" i="1"/>
  <c r="E22" i="1"/>
  <c r="F19" i="1"/>
  <c r="G19" i="1"/>
  <c r="F18" i="1"/>
  <c r="H17" i="1"/>
  <c r="E17" i="1"/>
  <c r="F15" i="1"/>
  <c r="G15" i="1"/>
  <c r="F14" i="1"/>
  <c r="G14" i="1"/>
  <c r="F13" i="1"/>
  <c r="G13" i="1"/>
  <c r="F12" i="1"/>
  <c r="G12" i="1"/>
  <c r="F11" i="1"/>
  <c r="H10" i="1"/>
  <c r="E10" i="1"/>
  <c r="F7" i="1"/>
  <c r="G7" i="1"/>
  <c r="H6" i="1"/>
  <c r="E6" i="1"/>
  <c r="G6" i="1"/>
  <c r="F43" i="1"/>
  <c r="F27" i="1"/>
  <c r="F10" i="1"/>
  <c r="F6" i="1"/>
  <c r="G11" i="1"/>
  <c r="G10" i="1"/>
  <c r="G28" i="1"/>
  <c r="G27" i="1"/>
  <c r="G40" i="1"/>
  <c r="G37" i="1"/>
  <c r="F17" i="1"/>
  <c r="F22" i="1"/>
  <c r="G32" i="1"/>
  <c r="G18" i="1"/>
  <c r="G17" i="1"/>
  <c r="G23" i="1"/>
  <c r="G22" i="1"/>
  <c r="F32" i="1"/>
  <c r="F37" i="1"/>
  <c r="F40" i="1"/>
  <c r="E86" i="3" l="1"/>
  <c r="F67" i="3"/>
  <c r="J19" i="8"/>
  <c r="J24" i="8"/>
  <c r="G53" i="8"/>
  <c r="J10" i="8"/>
  <c r="J83" i="8" s="1"/>
  <c r="G40" i="8"/>
  <c r="G60" i="8"/>
  <c r="G67" i="8"/>
  <c r="I10" i="8"/>
  <c r="I83" i="8" s="1"/>
  <c r="G55" i="8"/>
  <c r="G11" i="8"/>
  <c r="G10" i="8" s="1"/>
  <c r="F73" i="8"/>
  <c r="F19" i="8"/>
  <c r="F83" i="8" s="1"/>
  <c r="G25" i="8"/>
  <c r="G24" i="8" s="1"/>
  <c r="F30" i="8"/>
  <c r="F49" i="8"/>
  <c r="G70" i="8"/>
  <c r="F40" i="8"/>
  <c r="G7" i="8"/>
  <c r="G6" i="8" s="1"/>
  <c r="G67" i="7"/>
  <c r="J10" i="7"/>
  <c r="J24" i="7"/>
  <c r="G41" i="7"/>
  <c r="G40" i="7" s="1"/>
  <c r="G20" i="7"/>
  <c r="G19" i="7" s="1"/>
  <c r="G50" i="7"/>
  <c r="G49" i="7" s="1"/>
  <c r="G25" i="7"/>
  <c r="G24" i="7" s="1"/>
  <c r="G75" i="7"/>
  <c r="G73" i="7" s="1"/>
  <c r="G7" i="7"/>
  <c r="G6" i="7" s="1"/>
  <c r="G55" i="7"/>
  <c r="G53" i="7" s="1"/>
  <c r="F67" i="7"/>
  <c r="F83" i="7" s="1"/>
  <c r="G11" i="7"/>
  <c r="G10" i="7" s="1"/>
  <c r="I26" i="6"/>
  <c r="F26" i="6"/>
  <c r="J26" i="6"/>
  <c r="I6" i="6"/>
  <c r="J19" i="6"/>
  <c r="F6" i="6"/>
  <c r="I14" i="6"/>
  <c r="F14" i="6"/>
  <c r="F19" i="6"/>
  <c r="J6" i="6"/>
  <c r="J14" i="6"/>
  <c r="G15" i="6"/>
  <c r="G14" i="6" s="1"/>
  <c r="G27" i="6"/>
  <c r="G26" i="6" s="1"/>
  <c r="F30" i="6"/>
  <c r="G7" i="6"/>
  <c r="G6" i="6" s="1"/>
  <c r="I19" i="6"/>
  <c r="G20" i="6"/>
  <c r="G19" i="6" s="1"/>
  <c r="F25" i="5"/>
  <c r="F6" i="5"/>
  <c r="F22" i="5"/>
  <c r="G41" i="5"/>
  <c r="F15" i="5"/>
  <c r="F19" i="5"/>
  <c r="F35" i="5"/>
  <c r="F54" i="5"/>
  <c r="F41" i="5"/>
  <c r="G48" i="5"/>
  <c r="G26" i="5"/>
  <c r="G25" i="5" s="1"/>
  <c r="G56" i="5"/>
  <c r="G54" i="5" s="1"/>
  <c r="G36" i="5"/>
  <c r="G35" i="5" s="1"/>
  <c r="F48" i="5"/>
  <c r="G7" i="5"/>
  <c r="G6" i="5" s="1"/>
  <c r="G17" i="5"/>
  <c r="G15" i="5" s="1"/>
  <c r="G73" i="3"/>
  <c r="G68" i="3"/>
  <c r="G67" i="3" s="1"/>
  <c r="F73" i="3"/>
  <c r="G60" i="3"/>
  <c r="F53" i="3"/>
  <c r="F60" i="3"/>
  <c r="G53" i="3"/>
  <c r="J19" i="3"/>
  <c r="G6" i="3"/>
  <c r="F49" i="3"/>
  <c r="I49" i="3"/>
  <c r="I19" i="3"/>
  <c r="H86" i="3"/>
  <c r="G24" i="3"/>
  <c r="F19" i="3"/>
  <c r="F6" i="3"/>
  <c r="J49" i="3"/>
  <c r="J24" i="3"/>
  <c r="I24" i="3"/>
  <c r="J10" i="3"/>
  <c r="I10" i="3"/>
  <c r="G22" i="3"/>
  <c r="G50" i="3"/>
  <c r="G49" i="3" s="1"/>
  <c r="F24" i="3"/>
  <c r="F10" i="3"/>
  <c r="F30" i="3"/>
  <c r="F37" i="3"/>
  <c r="G21" i="3"/>
  <c r="G40" i="3"/>
  <c r="F34" i="3"/>
  <c r="F40" i="3"/>
  <c r="G13" i="3"/>
  <c r="G10" i="3" s="1"/>
  <c r="G32" i="3"/>
  <c r="G30" i="3" s="1"/>
  <c r="J40" i="6" l="1"/>
  <c r="F86" i="3"/>
  <c r="G83" i="8"/>
  <c r="J83" i="7"/>
  <c r="G83" i="7"/>
  <c r="J86" i="3"/>
  <c r="I86" i="3"/>
  <c r="G19" i="3"/>
  <c r="G8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tc={112AC438-1503-4A18-811D-2F1FF2E981A9}</author>
    <author>tc={5AF42DBD-4BDD-4E22-91E0-DCE5012BD690}</author>
  </authors>
  <commentList>
    <comment ref="J10" authorId="0" shapeId="0" xr:uid="{112AC438-1503-4A18-811D-2F1FF2E981A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dilakukan pada tanggal 10 agustus 2023</t>
        </r>
      </text>
    </comment>
    <comment ref="J35" authorId="1" shapeId="0" xr:uid="{5AF42DBD-4BDD-4E22-91E0-DCE5012BD69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21 agustus 2023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tc={51B349DC-A6AF-4F3A-B678-4ACA3FD04E69}</author>
    <author>tc={FFFFA017-9115-4524-AE4E-76AABB5C1364}</author>
    <author>tc={6FBD01E3-C57A-4558-B47C-DC8A6F55405D}</author>
    <author>tc={72CE7B27-D5DD-40E1-B7DB-8D6C4EFD19B1}</author>
    <author>tc={A0F4C7C3-2B80-451C-A546-711C455DA5EC}</author>
  </authors>
  <commentList>
    <comment ref="J10" authorId="0" shapeId="0" xr:uid="{51B349DC-A6AF-4F3A-B678-4ACA3FD04E6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dilakukan pada tanggal 10 agustus 2023</t>
        </r>
      </text>
    </comment>
    <comment ref="J19" authorId="1" shapeId="0" xr:uid="{FFFFA017-9115-4524-AE4E-76AABB5C136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16 agustus 2023</t>
        </r>
      </text>
    </comment>
    <comment ref="J24" authorId="2" shapeId="0" xr:uid="{6FBD01E3-C57A-4558-B47C-DC8A6F55405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16 agustus 2023</t>
        </r>
      </text>
    </comment>
    <comment ref="J49" authorId="3" shapeId="0" xr:uid="{72CE7B27-D5DD-40E1-B7DB-8D6C4EFD19B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18 agustus 2023</t>
        </r>
      </text>
    </comment>
    <comment ref="J53" authorId="4" shapeId="0" xr:uid="{A0F4C7C3-2B80-451C-A546-711C455DA5E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21 agustus 2023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tc={3BA144FE-55A3-4CA9-9392-EF24FAACC698}</author>
    <author>tc={CFE95A3C-4077-4FE5-A4CA-602E01ACCBA5}</author>
    <author>tc={16E42D26-30B8-4DFE-B4C1-B279D912F3D7}</author>
    <author>tc={47E71421-D864-4547-804B-9486D2BC563D}</author>
    <author>tc={C9257ED3-4B39-4061-8F2F-33B878713676}</author>
  </authors>
  <commentList>
    <comment ref="J6" authorId="0" shapeId="0" xr:uid="{3BA144FE-55A3-4CA9-9392-EF24FAACC69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dilakukan pada tanggal 10 agustus 2023</t>
        </r>
      </text>
    </comment>
    <comment ref="J14" authorId="1" shapeId="0" xr:uid="{CFE95A3C-4077-4FE5-A4CA-602E01ACCBA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16 agustus 2023</t>
        </r>
      </text>
    </comment>
    <comment ref="J19" authorId="2" shapeId="0" xr:uid="{16E42D26-30B8-4DFE-B4C1-B279D912F3D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16 agustus 2023</t>
        </r>
      </text>
    </comment>
    <comment ref="J26" authorId="3" shapeId="0" xr:uid="{47E71421-D864-4547-804B-9486D2BC563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18 agustus 2023</t>
        </r>
      </text>
    </comment>
    <comment ref="J30" authorId="4" shapeId="0" xr:uid="{C9257ED3-4B39-4061-8F2F-33B87871367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21 agustus 2023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tc={64F0F6EB-97E1-451C-9889-FD25FCB0DA20}</author>
    <author>tc={084331FA-48BD-45E1-B37A-ED9AD911AF6C}</author>
    <author>tc={C3214967-BDEA-4709-A90F-A0867D6D9807}</author>
    <author>tc={FBE86FC1-9CD5-4736-8E21-57558B0C00FA}</author>
    <author>tc={68CFF5B5-CD46-43D2-9EA2-A5CACF3AD0F8}</author>
  </authors>
  <commentList>
    <comment ref="J10" authorId="0" shapeId="0" xr:uid="{64F0F6EB-97E1-451C-9889-FD25FCB0DA2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dilakukan pada tanggal 10 agustus 2023</t>
        </r>
      </text>
    </comment>
    <comment ref="J19" authorId="1" shapeId="0" xr:uid="{084331FA-48BD-45E1-B37A-ED9AD911AF6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16 agustus 2023</t>
        </r>
      </text>
    </comment>
    <comment ref="J24" authorId="2" shapeId="0" xr:uid="{C3214967-BDEA-4709-A90F-A0867D6D980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16 agustus 2023</t>
        </r>
      </text>
    </comment>
    <comment ref="J49" authorId="3" shapeId="0" xr:uid="{FBE86FC1-9CD5-4736-8E21-57558B0C00F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18 agustus 2023</t>
        </r>
      </text>
    </comment>
    <comment ref="J53" authorId="4" shapeId="0" xr:uid="{68CFF5B5-CD46-43D2-9EA2-A5CACF3AD0F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21 agustus 2023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tc={1FE46127-3210-4821-8D3E-7CB708E0437C}</author>
    <author>tc={977560C6-C095-4D5A-A527-5BD5C9C77331}</author>
    <author>tc={D8549533-2F38-4F75-ABE3-15791CC4C49C}</author>
    <author>tc={CA6B4A59-4D43-47D7-B218-8DBE4BAE7019}</author>
    <author>tc={AC872AAF-8A3B-4534-AECA-5E6294229A10}</author>
  </authors>
  <commentList>
    <comment ref="J10" authorId="0" shapeId="0" xr:uid="{1FE46127-3210-4821-8D3E-7CB708E0437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dilakukan pada tanggal 10 agustus 2023</t>
        </r>
      </text>
    </comment>
    <comment ref="J19" authorId="1" shapeId="0" xr:uid="{977560C6-C095-4D5A-A527-5BD5C9C7733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16 agustus 2023</t>
        </r>
      </text>
    </comment>
    <comment ref="J24" authorId="2" shapeId="0" xr:uid="{D8549533-2F38-4F75-ABE3-15791CC4C49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16 agustus 2023</t>
        </r>
      </text>
    </comment>
    <comment ref="J49" authorId="3" shapeId="0" xr:uid="{CA6B4A59-4D43-47D7-B218-8DBE4BAE701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18 agustus 2023</t>
        </r>
      </text>
    </comment>
    <comment ref="J53" authorId="4" shapeId="0" xr:uid="{AC872AAF-8A3B-4534-AECA-5E6294229A1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Pengiriman air bersih dilakukan pada tanggal 21 agustus 2023</t>
        </r>
      </text>
    </comment>
  </commentList>
</comments>
</file>

<file path=xl/sharedStrings.xml><?xml version="1.0" encoding="utf-8"?>
<sst xmlns="http://schemas.openxmlformats.org/spreadsheetml/2006/main" count="605" uniqueCount="95">
  <si>
    <t>PEMETAAN DAERAH RAWAN KEKERINGAN DAN KRISIS AIR BERSIH</t>
  </si>
  <si>
    <t>No</t>
  </si>
  <si>
    <t>Kecamatan</t>
  </si>
  <si>
    <t>Desa</t>
  </si>
  <si>
    <t>Jumlah KK</t>
  </si>
  <si>
    <t>Jumlah Jiwa*</t>
  </si>
  <si>
    <t>Kebutuhan Air Bersih (liter) / hari</t>
  </si>
  <si>
    <t>Jml Ritase Tangki Air Bersih 5.000 Lt / Hari</t>
  </si>
  <si>
    <t>Rencana Pompanisasi</t>
  </si>
  <si>
    <t>Cimarga</t>
  </si>
  <si>
    <t>a.</t>
  </si>
  <si>
    <t>Margajaya</t>
  </si>
  <si>
    <t>b.</t>
  </si>
  <si>
    <t>Warunggunung</t>
  </si>
  <si>
    <t>Sukarendah</t>
  </si>
  <si>
    <t>c.</t>
  </si>
  <si>
    <t>Baros</t>
  </si>
  <si>
    <t>d.</t>
  </si>
  <si>
    <t>Padasuka</t>
  </si>
  <si>
    <t>e.</t>
  </si>
  <si>
    <t>Banjarsari</t>
  </si>
  <si>
    <t>Sajira</t>
  </si>
  <si>
    <t>Paja</t>
  </si>
  <si>
    <t>Maja</t>
  </si>
  <si>
    <t>Binong</t>
  </si>
  <si>
    <t>Pasir Kacapi</t>
  </si>
  <si>
    <t>Cibeureum</t>
  </si>
  <si>
    <t>Wanasalam</t>
  </si>
  <si>
    <t>Muara</t>
  </si>
  <si>
    <t>Cilograng</t>
  </si>
  <si>
    <t>Gunung Batu</t>
  </si>
  <si>
    <t>Leuwidamar</t>
  </si>
  <si>
    <t>Jalupang Mulya</t>
  </si>
  <si>
    <t>JUMLAH</t>
  </si>
  <si>
    <t>Margatirta</t>
  </si>
  <si>
    <t>Cempaka</t>
  </si>
  <si>
    <t>Bungur Mekar</t>
  </si>
  <si>
    <t>Cirinten</t>
  </si>
  <si>
    <t xml:space="preserve">Parakan Lima </t>
  </si>
  <si>
    <t>Badur</t>
  </si>
  <si>
    <t>Cibungur</t>
  </si>
  <si>
    <t>Kebutuhan Ritase Pada Masa Siaga Darurat</t>
  </si>
  <si>
    <t>DI KABUPATEN LEBAK TAHUN 2023</t>
  </si>
  <si>
    <t>Realisasi Penyaluran Air Bersih</t>
  </si>
  <si>
    <t>Jumlah</t>
  </si>
  <si>
    <t>Jumlah Ritase (6000 Lt) / Mobil</t>
  </si>
  <si>
    <t>Keterangan</t>
  </si>
  <si>
    <t>f.</t>
  </si>
  <si>
    <t>Sukajaya</t>
  </si>
  <si>
    <t>Gubugan Cibeureum</t>
  </si>
  <si>
    <t>Cilangkap</t>
  </si>
  <si>
    <t>Cibuah</t>
  </si>
  <si>
    <t>Cihara</t>
  </si>
  <si>
    <t>Panyaungan</t>
  </si>
  <si>
    <t>Bayah</t>
  </si>
  <si>
    <t>Darmasari</t>
  </si>
  <si>
    <t>Panunggulan</t>
  </si>
  <si>
    <t>Gunung Kencana</t>
  </si>
  <si>
    <t>Ciakar</t>
  </si>
  <si>
    <t>Kalanganyar</t>
  </si>
  <si>
    <t>Sukamekarsari</t>
  </si>
  <si>
    <t>Cijaku</t>
  </si>
  <si>
    <t>Cihujan</t>
  </si>
  <si>
    <t>Kebutuhan Air Bersih (selama masa darurat bencana kekeringan)</t>
  </si>
  <si>
    <t>Akan dilanjutkan dengan pemenuhan kebutuhan air bersih kembali</t>
  </si>
  <si>
    <t>Sudah dilakukan dua kali pemenuhan kebutuhan air bersih, jika diperlukan akan di tindak lanjut dengan pemenuhan kebutuhan air bersih kembali</t>
  </si>
  <si>
    <t>Akan dilaksanakan pemenuhan kebutuhan air bersih pada akhir agustus sesuai jadwal</t>
  </si>
  <si>
    <t>Akan dilaksanakan pemenuhan kebutuhan air bersih pada awal september sesuai jadwal</t>
  </si>
  <si>
    <t>Akan dilaksanakan pemenuhan kebutuhan air bersih pada hari kamis 24 agustus sesuai jadwal</t>
  </si>
  <si>
    <t>Akan dilaksanakan pemenuhan kebutuhan air bersih pada hari rabu 23 agustus sesuai jadwal</t>
  </si>
  <si>
    <t>Sudah dilakukan pemenuhan kebutuhan air bersih melalui CSR PT Cemindo Gemilang</t>
  </si>
  <si>
    <t>Sudah dilakukan pemenuhan kebutuhan air bersih, jika diperlukan akan di tindak lanjut dengan pemenuhan kebutuhan air bersih kembali</t>
  </si>
  <si>
    <t>Akan dilaksanakan pemenuhan kebutuhan air bersih pada hari akhir agustus sesuai jadwal</t>
  </si>
  <si>
    <t>Catatan: Jumlah cakupan distribusi air bersih yang dilaksanakan oleh Pemerintah Daerah Kabupaten Lebak melalui BPBD dan Instansi terkait periode bulan agustus sampai dengan tanggal 22 agustus 2023, sebanyak 90,400 liter yang menjangkau 15 Desa, 2,570 KK, dan 10,280 Jiwa.</t>
  </si>
  <si>
    <t>Cibeber</t>
  </si>
  <si>
    <t>Cisungsang</t>
  </si>
  <si>
    <t>Akan dilaksanakan pemenuhan kebutuhan air bersih pada tanggal 26 -27 Agustus 2023</t>
  </si>
  <si>
    <t>Kerta</t>
  </si>
  <si>
    <t>Akan dilaksanakan pemenuhan kebutuhan air bersih pada awal September 2023</t>
  </si>
  <si>
    <t>Akan dilakukan pemenuhan kebutuhan air bersih pada awal september 2023</t>
  </si>
  <si>
    <t>Panggarangan</t>
  </si>
  <si>
    <t>Situregen</t>
  </si>
  <si>
    <t>Mekarjaya</t>
  </si>
  <si>
    <t>Lebak Parahiyang</t>
  </si>
  <si>
    <t>Kramat Jaya</t>
  </si>
  <si>
    <t>Akan dilakukan pemenuhan kebutuhan air bersih pada akhir agustus 2023</t>
  </si>
  <si>
    <t>Gunungsari</t>
  </si>
  <si>
    <t>Kumpay</t>
  </si>
  <si>
    <t>Cileles</t>
  </si>
  <si>
    <t>Cipadang</t>
  </si>
  <si>
    <t>Sukasenang</t>
  </si>
  <si>
    <t>yayasan sultan hasanudin</t>
  </si>
  <si>
    <t>Lebak parahiyang</t>
  </si>
  <si>
    <t>Dan akan dilanjutkan sampai akhir Agustus</t>
  </si>
  <si>
    <t>Cipalabuh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</si>
</sst>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2"/>
      <color theme="1"/>
      <name val="Calibri"/>
      <family val="2"/>
      <scheme val="minor"/>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diagonal/>
    </border>
    <border>
      <left style="thin">
        <color auto="1"/>
      </left>
      <right/>
      <top style="double">
        <color auto="1"/>
      </top>
      <bottom/>
      <diagonal/>
    </border>
    <border>
      <left/>
      <right style="thin">
        <color auto="1"/>
      </right>
      <top style="double">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right/>
      <top style="thin">
        <color indexed="64"/>
      </top>
      <bottom style="thin">
        <color indexed="64"/>
      </bottom>
      <diagonal/>
    </border>
    <border>
      <left style="thin">
        <color auto="1"/>
      </left>
      <right/>
      <top style="double">
        <color auto="1"/>
      </top>
      <bottom style="thin">
        <color indexed="64"/>
      </bottom>
      <diagonal/>
    </border>
  </borders>
  <cellStyleXfs count="2">
    <xf numFmtId="0" fontId="0" fillId="0" borderId="0"/>
    <xf numFmtId="164" fontId="1" fillId="0" borderId="0" applyFont="0" applyFill="0" applyBorder="0" applyAlignment="0" applyProtection="0"/>
  </cellStyleXfs>
  <cellXfs count="93">
    <xf numFmtId="0" fontId="0" fillId="0" borderId="0" xfId="0"/>
    <xf numFmtId="0" fontId="0" fillId="0" borderId="0" xfId="0"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xf numFmtId="0" fontId="0" fillId="0" borderId="4" xfId="0" applyBorder="1"/>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165" fontId="5" fillId="0" borderId="5" xfId="0" applyNumberFormat="1" applyFont="1" applyBorder="1" applyAlignment="1">
      <alignment horizontal="center"/>
    </xf>
    <xf numFmtId="164" fontId="5" fillId="0" borderId="7" xfId="1"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165" fontId="0" fillId="0" borderId="5" xfId="1" applyNumberFormat="1" applyFont="1" applyBorder="1" applyAlignment="1">
      <alignment horizontal="center"/>
    </xf>
    <xf numFmtId="1" fontId="0" fillId="0" borderId="7" xfId="1" applyNumberFormat="1" applyFont="1" applyBorder="1" applyAlignment="1">
      <alignment horizontal="center"/>
    </xf>
    <xf numFmtId="164" fontId="0" fillId="0" borderId="7" xfId="1" applyFont="1" applyBorder="1"/>
    <xf numFmtId="165" fontId="5" fillId="0" borderId="5" xfId="1" applyNumberFormat="1" applyFont="1" applyBorder="1" applyAlignment="1">
      <alignment horizontal="center"/>
    </xf>
    <xf numFmtId="164" fontId="5" fillId="0" borderId="7" xfId="1" applyFont="1" applyBorder="1"/>
    <xf numFmtId="0" fontId="5" fillId="0" borderId="0" xfId="0" applyFont="1"/>
    <xf numFmtId="0" fontId="2" fillId="0" borderId="5" xfId="0"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165" fontId="0" fillId="0" borderId="8" xfId="1" applyNumberFormat="1" applyFont="1" applyBorder="1" applyAlignment="1">
      <alignment horizontal="center"/>
    </xf>
    <xf numFmtId="164" fontId="0" fillId="0" borderId="10" xfId="1" applyFont="1" applyBorder="1"/>
    <xf numFmtId="0" fontId="0" fillId="0" borderId="5" xfId="0" applyBorder="1"/>
    <xf numFmtId="0" fontId="0" fillId="0" borderId="7" xfId="0" applyBorder="1"/>
    <xf numFmtId="164" fontId="5" fillId="0" borderId="7" xfId="0" applyNumberFormat="1" applyFont="1" applyBorder="1"/>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165" fontId="0" fillId="0" borderId="11" xfId="1" applyNumberFormat="1" applyFont="1" applyBorder="1" applyAlignment="1">
      <alignment horizontal="center"/>
    </xf>
    <xf numFmtId="164" fontId="5" fillId="0" borderId="14" xfId="1" applyFont="1" applyBorder="1" applyAlignment="1">
      <alignment horizontal="right"/>
    </xf>
    <xf numFmtId="1" fontId="5" fillId="0" borderId="15" xfId="1" applyNumberFormat="1" applyFont="1" applyBorder="1" applyAlignment="1">
      <alignment horizontal="center"/>
    </xf>
    <xf numFmtId="164" fontId="0" fillId="0" borderId="0" xfId="0" applyNumberFormat="1"/>
    <xf numFmtId="164" fontId="0" fillId="0" borderId="0" xfId="1" applyFont="1"/>
    <xf numFmtId="1" fontId="5" fillId="0" borderId="14" xfId="0" applyNumberFormat="1" applyFont="1" applyBorder="1" applyAlignment="1">
      <alignment horizontal="center"/>
    </xf>
    <xf numFmtId="0" fontId="2" fillId="0" borderId="16" xfId="0" applyFont="1" applyBorder="1" applyAlignment="1">
      <alignment horizontal="center"/>
    </xf>
    <xf numFmtId="0" fontId="0" fillId="0" borderId="3" xfId="0" applyBorder="1"/>
    <xf numFmtId="0" fontId="5" fillId="0" borderId="6" xfId="0" applyFont="1" applyBorder="1" applyAlignment="1">
      <alignment horizontal="center" vertical="center" wrapText="1"/>
    </xf>
    <xf numFmtId="0" fontId="0" fillId="0" borderId="0" xfId="0" applyAlignment="1">
      <alignment wrapText="1"/>
    </xf>
    <xf numFmtId="0" fontId="2" fillId="0" borderId="0" xfId="0" applyFont="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65" fontId="5" fillId="0" borderId="5" xfId="0" applyNumberFormat="1"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65" fontId="0" fillId="0" borderId="5" xfId="1" applyNumberFormat="1" applyFont="1" applyBorder="1" applyAlignment="1">
      <alignment horizontal="center" vertical="center"/>
    </xf>
    <xf numFmtId="165" fontId="5" fillId="0" borderId="5" xfId="1" applyNumberFormat="1" applyFont="1" applyBorder="1" applyAlignment="1">
      <alignment horizontal="center" vertical="center"/>
    </xf>
    <xf numFmtId="0" fontId="2" fillId="0" borderId="5"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vertical="center"/>
    </xf>
    <xf numFmtId="165" fontId="2" fillId="0" borderId="5" xfId="1" applyNumberFormat="1" applyFont="1" applyBorder="1" applyAlignment="1">
      <alignment horizontal="center" vertical="center"/>
    </xf>
    <xf numFmtId="0" fontId="0" fillId="0" borderId="21" xfId="0" applyBorder="1" applyAlignment="1">
      <alignment wrapText="1"/>
    </xf>
    <xf numFmtId="165" fontId="5" fillId="0" borderId="14" xfId="1" applyNumberFormat="1" applyFont="1" applyBorder="1" applyAlignment="1">
      <alignment horizontal="right"/>
    </xf>
    <xf numFmtId="165" fontId="0" fillId="0" borderId="7" xfId="1" applyNumberFormat="1" applyFont="1" applyBorder="1" applyAlignment="1">
      <alignment horizontal="center"/>
    </xf>
    <xf numFmtId="0" fontId="5" fillId="0" borderId="0" xfId="0" applyFont="1" applyAlignment="1">
      <alignment horizontal="center" vertical="center" wrapText="1"/>
    </xf>
    <xf numFmtId="165" fontId="2" fillId="0" borderId="7" xfId="1" applyNumberFormat="1" applyFont="1" applyBorder="1" applyAlignment="1">
      <alignment horizontal="center" vertical="center"/>
    </xf>
    <xf numFmtId="0" fontId="0" fillId="0" borderId="7" xfId="0" applyBorder="1" applyAlignment="1">
      <alignment horizontal="center" vertical="center" wrapText="1"/>
    </xf>
    <xf numFmtId="0" fontId="2" fillId="0" borderId="16"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5" fillId="0" borderId="14" xfId="0" applyFont="1" applyBorder="1" applyAlignment="1">
      <alignment horizontal="center"/>
    </xf>
    <xf numFmtId="2" fontId="5" fillId="0" borderId="14" xfId="0" applyNumberFormat="1" applyFont="1" applyBorder="1" applyAlignment="1">
      <alignment horizontal="center"/>
    </xf>
    <xf numFmtId="0" fontId="3" fillId="0" borderId="0" xfId="0" applyFont="1" applyAlignment="1">
      <alignment horizontal="center"/>
    </xf>
    <xf numFmtId="0" fontId="4" fillId="0" borderId="1" xfId="0" applyFont="1" applyBorder="1" applyAlignment="1">
      <alignment horizontal="center" vertical="center"/>
    </xf>
    <xf numFmtId="1" fontId="5" fillId="0" borderId="14" xfId="0" applyNumberFormat="1" applyFont="1" applyBorder="1" applyAlignment="1">
      <alignment horizontal="center"/>
    </xf>
    <xf numFmtId="0" fontId="2" fillId="0" borderId="0" xfId="0" applyFont="1" applyAlignment="1">
      <alignment horizontal="left"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wrapText="1"/>
    </xf>
    <xf numFmtId="0" fontId="2" fillId="0" borderId="6" xfId="0" applyFont="1" applyBorder="1" applyAlignment="1">
      <alignment horizontal="center" vertical="center" wrapText="1"/>
    </xf>
    <xf numFmtId="0" fontId="2" fillId="0" borderId="17" xfId="0" applyFont="1" applyBorder="1" applyAlignment="1">
      <alignment horizontal="center"/>
    </xf>
    <xf numFmtId="0" fontId="2" fillId="0" borderId="18" xfId="0" applyFont="1" applyBorder="1" applyAlignment="1">
      <alignment horizont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wrapText="1"/>
    </xf>
    <xf numFmtId="0" fontId="0" fillId="0" borderId="7" xfId="0" applyBorder="1" applyAlignment="1">
      <alignment horizontal="center" vertical="center"/>
    </xf>
    <xf numFmtId="165" fontId="1" fillId="0" borderId="7" xfId="1" applyNumberFormat="1" applyFont="1" applyBorder="1" applyAlignment="1">
      <alignment horizontal="center" vertical="center"/>
    </xf>
    <xf numFmtId="3" fontId="0" fillId="0" borderId="7" xfId="1" applyNumberFormat="1" applyFont="1" applyBorder="1" applyAlignment="1">
      <alignment horizontal="right"/>
    </xf>
    <xf numFmtId="3" fontId="5" fillId="0" borderId="7" xfId="0" applyNumberFormat="1" applyFont="1" applyBorder="1"/>
    <xf numFmtId="0" fontId="0" fillId="0" borderId="5" xfId="0" applyBorder="1" applyAlignment="1">
      <alignment horizontal="right"/>
    </xf>
    <xf numFmtId="3" fontId="0" fillId="0" borderId="5" xfId="0" applyNumberFormat="1" applyBorder="1" applyAlignment="1">
      <alignment horizontal="right"/>
    </xf>
    <xf numFmtId="165" fontId="1" fillId="0" borderId="5" xfId="1" applyNumberFormat="1"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febby pratama" id="{EB143013-53FA-4A0B-9D1A-F64BB6F243E8}" userId="bacd869154e22e0f"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0" dT="2023-08-25T03:23:21.19" personId="{EB143013-53FA-4A0B-9D1A-F64BB6F243E8}" id="{112AC438-1503-4A18-811D-2F1FF2E981A9}">
    <text>Pengiriman dilakukan pada tanggal 10 agustus 2023</text>
  </threadedComment>
  <threadedComment ref="J35" dT="2023-08-25T03:26:35.30" personId="{EB143013-53FA-4A0B-9D1A-F64BB6F243E8}" id="{5AF42DBD-4BDD-4E22-91E0-DCE5012BD690}">
    <text>Pengiriman air bersih dilakukan pada tanggal 21 agustus 2023</text>
  </threadedComment>
</ThreadedComments>
</file>

<file path=xl/threadedComments/threadedComment2.xml><?xml version="1.0" encoding="utf-8"?>
<ThreadedComments xmlns="http://schemas.microsoft.com/office/spreadsheetml/2018/threadedcomments" xmlns:x="http://schemas.openxmlformats.org/spreadsheetml/2006/main">
  <threadedComment ref="J10" dT="2023-08-25T03:23:21.19" personId="{EB143013-53FA-4A0B-9D1A-F64BB6F243E8}" id="{51B349DC-A6AF-4F3A-B678-4ACA3FD04E69}">
    <text>Pengiriman dilakukan pada tanggal 10 agustus 2023</text>
  </threadedComment>
  <threadedComment ref="J19" dT="2023-08-25T03:23:55.44" personId="{EB143013-53FA-4A0B-9D1A-F64BB6F243E8}" id="{FFFFA017-9115-4524-AE4E-76AABB5C1364}">
    <text>Pengiriman air bersih dilakukan pada tanggal 16 agustus 2023</text>
  </threadedComment>
  <threadedComment ref="J24" dT="2023-08-25T03:24:20.00" personId="{EB143013-53FA-4A0B-9D1A-F64BB6F243E8}" id="{6FBD01E3-C57A-4558-B47C-DC8A6F55405D}">
    <text>Pengiriman air bersih dilakukan pada tanggal 16 agustus 2023</text>
  </threadedComment>
  <threadedComment ref="J49" dT="2023-08-25T03:25:04.62" personId="{EB143013-53FA-4A0B-9D1A-F64BB6F243E8}" id="{72CE7B27-D5DD-40E1-B7DB-8D6C4EFD19B1}">
    <text>Pengiriman air bersih dilakukan pada tanggal 18 agustus 2023</text>
  </threadedComment>
  <threadedComment ref="J53" dT="2023-08-25T03:26:35.30" personId="{EB143013-53FA-4A0B-9D1A-F64BB6F243E8}" id="{A0F4C7C3-2B80-451C-A546-711C455DA5EC}">
    <text>Pengiriman air bersih dilakukan pada tanggal 21 agustus 2023</text>
  </threadedComment>
</ThreadedComments>
</file>

<file path=xl/threadedComments/threadedComment3.xml><?xml version="1.0" encoding="utf-8"?>
<ThreadedComments xmlns="http://schemas.microsoft.com/office/spreadsheetml/2018/threadedcomments" xmlns:x="http://schemas.openxmlformats.org/spreadsheetml/2006/main">
  <threadedComment ref="J6" dT="2023-08-25T03:23:21.19" personId="{EB143013-53FA-4A0B-9D1A-F64BB6F243E8}" id="{3BA144FE-55A3-4CA9-9392-EF24FAACC698}">
    <text>Pengiriman dilakukan pada tanggal 10 agustus 2023</text>
  </threadedComment>
  <threadedComment ref="J14" dT="2023-08-25T03:23:55.44" personId="{EB143013-53FA-4A0B-9D1A-F64BB6F243E8}" id="{CFE95A3C-4077-4FE5-A4CA-602E01ACCBA5}">
    <text>Pengiriman air bersih dilakukan pada tanggal 16 agustus 2023</text>
  </threadedComment>
  <threadedComment ref="J19" dT="2023-08-25T03:24:20.00" personId="{EB143013-53FA-4A0B-9D1A-F64BB6F243E8}" id="{16E42D26-30B8-4DFE-B4C1-B279D912F3D7}">
    <text>Pengiriman air bersih dilakukan pada tanggal 16 agustus 2023</text>
  </threadedComment>
  <threadedComment ref="J26" dT="2023-08-25T03:25:04.62" personId="{EB143013-53FA-4A0B-9D1A-F64BB6F243E8}" id="{47E71421-D864-4547-804B-9486D2BC563D}">
    <text>Pengiriman air bersih dilakukan pada tanggal 18 agustus 2023</text>
  </threadedComment>
  <threadedComment ref="J30" dT="2023-08-25T03:26:35.30" personId="{EB143013-53FA-4A0B-9D1A-F64BB6F243E8}" id="{C9257ED3-4B39-4061-8F2F-33B878713676}">
    <text>Pengiriman air bersih dilakukan pada tanggal 21 agustus 2023</text>
  </threadedComment>
</ThreadedComments>
</file>

<file path=xl/threadedComments/threadedComment4.xml><?xml version="1.0" encoding="utf-8"?>
<ThreadedComments xmlns="http://schemas.microsoft.com/office/spreadsheetml/2018/threadedcomments" xmlns:x="http://schemas.openxmlformats.org/spreadsheetml/2006/main">
  <threadedComment ref="J10" dT="2023-08-25T03:23:21.19" personId="{EB143013-53FA-4A0B-9D1A-F64BB6F243E8}" id="{64F0F6EB-97E1-451C-9889-FD25FCB0DA20}">
    <text>Pengiriman dilakukan pada tanggal 10 agustus 2023</text>
  </threadedComment>
  <threadedComment ref="J19" dT="2023-08-25T03:23:55.44" personId="{EB143013-53FA-4A0B-9D1A-F64BB6F243E8}" id="{084331FA-48BD-45E1-B37A-ED9AD911AF6C}">
    <text>Pengiriman air bersih dilakukan pada tanggal 16 agustus 2023</text>
  </threadedComment>
  <threadedComment ref="J24" dT="2023-08-25T03:24:20.00" personId="{EB143013-53FA-4A0B-9D1A-F64BB6F243E8}" id="{C3214967-BDEA-4709-A90F-A0867D6D9807}">
    <text>Pengiriman air bersih dilakukan pada tanggal 16 agustus 2023</text>
  </threadedComment>
  <threadedComment ref="J49" dT="2023-08-25T03:25:04.62" personId="{EB143013-53FA-4A0B-9D1A-F64BB6F243E8}" id="{FBE86FC1-9CD5-4736-8E21-57558B0C00FA}">
    <text>Pengiriman air bersih dilakukan pada tanggal 18 agustus 2023</text>
  </threadedComment>
  <threadedComment ref="J53" dT="2023-08-25T03:26:35.30" personId="{EB143013-53FA-4A0B-9D1A-F64BB6F243E8}" id="{68CFF5B5-CD46-43D2-9EA2-A5CACF3AD0F8}">
    <text>Pengiriman air bersih dilakukan pada tanggal 21 agustus 2023</text>
  </threadedComment>
</ThreadedComments>
</file>

<file path=xl/threadedComments/threadedComment5.xml><?xml version="1.0" encoding="utf-8"?>
<ThreadedComments xmlns="http://schemas.microsoft.com/office/spreadsheetml/2018/threadedcomments" xmlns:x="http://schemas.openxmlformats.org/spreadsheetml/2006/main">
  <threadedComment ref="J10" dT="2023-08-25T03:23:21.19" personId="{EB143013-53FA-4A0B-9D1A-F64BB6F243E8}" id="{1FE46127-3210-4821-8D3E-7CB708E0437C}">
    <text>Pengiriman dilakukan pada tanggal 10 agustus 2023</text>
  </threadedComment>
  <threadedComment ref="J19" dT="2023-08-25T03:23:55.44" personId="{EB143013-53FA-4A0B-9D1A-F64BB6F243E8}" id="{977560C6-C095-4D5A-A527-5BD5C9C77331}">
    <text>Pengiriman air bersih dilakukan pada tanggal 16 agustus 2023</text>
  </threadedComment>
  <threadedComment ref="J24" dT="2023-08-25T03:24:20.00" personId="{EB143013-53FA-4A0B-9D1A-F64BB6F243E8}" id="{D8549533-2F38-4F75-ABE3-15791CC4C49C}">
    <text>Pengiriman air bersih dilakukan pada tanggal 16 agustus 2023</text>
  </threadedComment>
  <threadedComment ref="J49" dT="2023-08-25T03:25:04.62" personId="{EB143013-53FA-4A0B-9D1A-F64BB6F243E8}" id="{CA6B4A59-4D43-47D7-B218-8DBE4BAE7019}">
    <text>Pengiriman air bersih dilakukan pada tanggal 18 agustus 2023</text>
  </threadedComment>
  <threadedComment ref="J53" dT="2023-08-25T03:26:35.30" personId="{EB143013-53FA-4A0B-9D1A-F64BB6F243E8}" id="{AC872AAF-8A3B-4534-AECA-5E6294229A10}">
    <text>Pengiriman air bersih dilakukan pada tanggal 21 agustus 2023</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7"/>
  <sheetViews>
    <sheetView view="pageBreakPreview" topLeftCell="A25" zoomScale="80" zoomScaleNormal="100" zoomScaleSheetLayoutView="80" workbookViewId="0">
      <selection activeCell="D41" sqref="D41"/>
    </sheetView>
  </sheetViews>
  <sheetFormatPr defaultRowHeight="15" x14ac:dyDescent="0.25"/>
  <cols>
    <col min="1" max="1" width="5.5703125" style="1" customWidth="1"/>
    <col min="2" max="2" width="23.42578125" style="1" customWidth="1"/>
    <col min="3" max="3" width="4.5703125" style="1" customWidth="1"/>
    <col min="4" max="4" width="19" style="1" customWidth="1"/>
    <col min="5" max="5" width="16.85546875" style="1" customWidth="1"/>
    <col min="6" max="6" width="17.5703125" style="1" customWidth="1"/>
    <col min="7" max="7" width="24.85546875" style="1" customWidth="1"/>
    <col min="8" max="9" width="28.28515625" customWidth="1"/>
    <col min="10" max="10" width="17.140625" customWidth="1"/>
  </cols>
  <sheetData>
    <row r="1" spans="1:16" ht="18.75" x14ac:dyDescent="0.3">
      <c r="A1" s="72" t="s">
        <v>0</v>
      </c>
      <c r="B1" s="72"/>
      <c r="C1" s="72"/>
      <c r="D1" s="72"/>
      <c r="E1" s="72"/>
      <c r="F1" s="72"/>
      <c r="G1" s="72"/>
      <c r="H1" s="72"/>
      <c r="I1" s="72"/>
      <c r="J1" s="72"/>
    </row>
    <row r="2" spans="1:16" ht="18.75" x14ac:dyDescent="0.3">
      <c r="A2" s="72" t="s">
        <v>42</v>
      </c>
      <c r="B2" s="72"/>
      <c r="C2" s="72"/>
      <c r="D2" s="72"/>
      <c r="E2" s="72"/>
      <c r="F2" s="72"/>
      <c r="G2" s="72"/>
      <c r="H2" s="72"/>
      <c r="I2" s="72"/>
      <c r="J2" s="72"/>
    </row>
    <row r="3" spans="1:16" ht="9.9499999999999993" customHeight="1" x14ac:dyDescent="0.25"/>
    <row r="4" spans="1:16" s="1" customFormat="1" ht="35.25" customHeight="1" thickBot="1" x14ac:dyDescent="0.3">
      <c r="A4" s="2" t="s">
        <v>1</v>
      </c>
      <c r="B4" s="2" t="s">
        <v>2</v>
      </c>
      <c r="C4" s="73" t="s">
        <v>3</v>
      </c>
      <c r="D4" s="73"/>
      <c r="E4" s="2" t="s">
        <v>4</v>
      </c>
      <c r="F4" s="2" t="s">
        <v>5</v>
      </c>
      <c r="G4" s="3" t="s">
        <v>6</v>
      </c>
      <c r="H4" s="3" t="s">
        <v>7</v>
      </c>
      <c r="I4" s="3" t="s">
        <v>41</v>
      </c>
      <c r="J4" s="3" t="s">
        <v>8</v>
      </c>
      <c r="K4" s="4"/>
      <c r="L4" s="4"/>
      <c r="M4" s="4"/>
      <c r="N4" s="4"/>
      <c r="O4" s="4"/>
      <c r="P4" s="4"/>
    </row>
    <row r="5" spans="1:16" ht="8.25" customHeight="1" thickTop="1" x14ac:dyDescent="0.25">
      <c r="A5" s="5"/>
      <c r="B5" s="5"/>
      <c r="C5" s="6"/>
      <c r="D5" s="7"/>
      <c r="E5" s="5"/>
      <c r="F5" s="5"/>
      <c r="G5" s="5"/>
      <c r="H5" s="8"/>
      <c r="I5" s="8"/>
      <c r="J5" s="9"/>
    </row>
    <row r="6" spans="1:16" s="4" customFormat="1" ht="15.75" x14ac:dyDescent="0.25">
      <c r="A6" s="10">
        <v>1</v>
      </c>
      <c r="B6" s="10" t="s">
        <v>9</v>
      </c>
      <c r="C6" s="11"/>
      <c r="D6" s="12"/>
      <c r="E6" s="13">
        <f>E7</f>
        <v>150</v>
      </c>
      <c r="F6" s="13">
        <f>F7</f>
        <v>600</v>
      </c>
      <c r="G6" s="13">
        <f>G7</f>
        <v>9000</v>
      </c>
      <c r="H6" s="10">
        <f>H7</f>
        <v>2</v>
      </c>
      <c r="I6" s="10">
        <f>I7</f>
        <v>16</v>
      </c>
      <c r="J6" s="14"/>
    </row>
    <row r="7" spans="1:16" x14ac:dyDescent="0.25">
      <c r="A7" s="15"/>
      <c r="B7" s="15"/>
      <c r="C7" s="16" t="s">
        <v>10</v>
      </c>
      <c r="D7" s="17" t="s">
        <v>11</v>
      </c>
      <c r="E7" s="18">
        <v>150</v>
      </c>
      <c r="F7" s="18">
        <f>E7*4</f>
        <v>600</v>
      </c>
      <c r="G7" s="18">
        <f>F7*15</f>
        <v>9000</v>
      </c>
      <c r="H7" s="15">
        <v>2</v>
      </c>
      <c r="I7" s="15">
        <f>H7*8</f>
        <v>16</v>
      </c>
      <c r="J7" s="19"/>
      <c r="K7" s="39"/>
    </row>
    <row r="8" spans="1:16" x14ac:dyDescent="0.25">
      <c r="A8" s="15"/>
      <c r="B8" s="15"/>
      <c r="C8" s="16" t="s">
        <v>12</v>
      </c>
      <c r="D8" s="17" t="s">
        <v>34</v>
      </c>
      <c r="E8" s="18">
        <v>135</v>
      </c>
      <c r="F8" s="18">
        <f>E8*4</f>
        <v>540</v>
      </c>
      <c r="G8" s="18">
        <f>F8*15</f>
        <v>8100</v>
      </c>
      <c r="H8" s="15">
        <v>2</v>
      </c>
      <c r="I8" s="15">
        <f>H8*8</f>
        <v>16</v>
      </c>
      <c r="J8" s="19"/>
    </row>
    <row r="9" spans="1:16" ht="9.9499999999999993" customHeight="1" x14ac:dyDescent="0.25">
      <c r="A9" s="15"/>
      <c r="B9" s="15"/>
      <c r="C9" s="16"/>
      <c r="D9" s="17"/>
      <c r="E9" s="18"/>
      <c r="F9" s="18"/>
      <c r="G9" s="18"/>
      <c r="H9" s="15"/>
      <c r="I9" s="15"/>
      <c r="J9" s="20"/>
    </row>
    <row r="10" spans="1:16" s="23" customFormat="1" ht="15.75" x14ac:dyDescent="0.25">
      <c r="A10" s="10">
        <v>2</v>
      </c>
      <c r="B10" s="10" t="s">
        <v>13</v>
      </c>
      <c r="C10" s="11"/>
      <c r="D10" s="12"/>
      <c r="E10" s="21">
        <f>SUM(E11:E15)</f>
        <v>670</v>
      </c>
      <c r="F10" s="21">
        <f>SUM(F11:F15)</f>
        <v>2680</v>
      </c>
      <c r="G10" s="21">
        <f>SUM(G11:G15)</f>
        <v>40200</v>
      </c>
      <c r="H10" s="10">
        <f>SUM(H11:H15)</f>
        <v>10</v>
      </c>
      <c r="I10" s="10">
        <f>SUM(I11:I15)</f>
        <v>80</v>
      </c>
      <c r="J10" s="22"/>
    </row>
    <row r="11" spans="1:16" x14ac:dyDescent="0.25">
      <c r="A11" s="24"/>
      <c r="B11" s="24"/>
      <c r="C11" s="16" t="s">
        <v>10</v>
      </c>
      <c r="D11" s="17" t="s">
        <v>35</v>
      </c>
      <c r="E11" s="18">
        <v>120</v>
      </c>
      <c r="F11" s="18">
        <f>E11*4</f>
        <v>480</v>
      </c>
      <c r="G11" s="18">
        <f>F11*15</f>
        <v>7200</v>
      </c>
      <c r="H11" s="15">
        <v>2</v>
      </c>
      <c r="I11" s="15">
        <f>H11*8</f>
        <v>16</v>
      </c>
      <c r="J11" s="19"/>
    </row>
    <row r="12" spans="1:16" x14ac:dyDescent="0.25">
      <c r="A12" s="24"/>
      <c r="B12" s="24"/>
      <c r="C12" s="16" t="s">
        <v>12</v>
      </c>
      <c r="D12" s="17" t="s">
        <v>14</v>
      </c>
      <c r="E12" s="18">
        <v>130</v>
      </c>
      <c r="F12" s="18">
        <f>E12*4</f>
        <v>520</v>
      </c>
      <c r="G12" s="18">
        <f>F12*15</f>
        <v>7800</v>
      </c>
      <c r="H12" s="15">
        <v>2</v>
      </c>
      <c r="I12" s="15">
        <f>H12*8</f>
        <v>16</v>
      </c>
      <c r="J12" s="19"/>
    </row>
    <row r="13" spans="1:16" x14ac:dyDescent="0.25">
      <c r="A13" s="24"/>
      <c r="B13" s="24"/>
      <c r="C13" s="16" t="s">
        <v>15</v>
      </c>
      <c r="D13" s="17" t="s">
        <v>16</v>
      </c>
      <c r="E13" s="18">
        <v>120</v>
      </c>
      <c r="F13" s="18">
        <f>E13*4</f>
        <v>480</v>
      </c>
      <c r="G13" s="18">
        <f>F13*15</f>
        <v>7200</v>
      </c>
      <c r="H13" s="15">
        <v>2</v>
      </c>
      <c r="I13" s="15">
        <f>H13*8</f>
        <v>16</v>
      </c>
      <c r="J13" s="19"/>
    </row>
    <row r="14" spans="1:16" x14ac:dyDescent="0.25">
      <c r="A14" s="24"/>
      <c r="B14" s="24"/>
      <c r="C14" s="16" t="s">
        <v>17</v>
      </c>
      <c r="D14" s="17" t="s">
        <v>18</v>
      </c>
      <c r="E14" s="18">
        <v>150</v>
      </c>
      <c r="F14" s="18">
        <f>E14*4</f>
        <v>600</v>
      </c>
      <c r="G14" s="18">
        <f>F14*15</f>
        <v>9000</v>
      </c>
      <c r="H14" s="15">
        <v>2</v>
      </c>
      <c r="I14" s="15">
        <f>H14*8</f>
        <v>16</v>
      </c>
      <c r="J14" s="19"/>
    </row>
    <row r="15" spans="1:16" x14ac:dyDescent="0.25">
      <c r="A15" s="24"/>
      <c r="B15" s="24"/>
      <c r="C15" s="16" t="s">
        <v>19</v>
      </c>
      <c r="D15" s="17" t="s">
        <v>20</v>
      </c>
      <c r="E15" s="18">
        <v>150</v>
      </c>
      <c r="F15" s="18">
        <f>E15*4</f>
        <v>600</v>
      </c>
      <c r="G15" s="18">
        <f>F15*15</f>
        <v>9000</v>
      </c>
      <c r="H15" s="15">
        <v>2</v>
      </c>
      <c r="I15" s="15">
        <f>H15*8</f>
        <v>16</v>
      </c>
      <c r="J15" s="19"/>
    </row>
    <row r="16" spans="1:16" ht="9.9499999999999993" customHeight="1" x14ac:dyDescent="0.25">
      <c r="A16" s="24"/>
      <c r="B16" s="24"/>
      <c r="C16" s="16"/>
      <c r="D16" s="17"/>
      <c r="E16" s="18"/>
      <c r="F16" s="18"/>
      <c r="G16" s="18"/>
      <c r="H16" s="15"/>
      <c r="I16" s="15"/>
      <c r="J16" s="20"/>
    </row>
    <row r="17" spans="1:10" s="23" customFormat="1" ht="15.75" x14ac:dyDescent="0.25">
      <c r="A17" s="10">
        <v>3</v>
      </c>
      <c r="B17" s="10" t="s">
        <v>21</v>
      </c>
      <c r="C17" s="11"/>
      <c r="D17" s="12"/>
      <c r="E17" s="21">
        <f>SUM(E18:E19)</f>
        <v>400</v>
      </c>
      <c r="F17" s="21">
        <f>SUM(F18:F19)</f>
        <v>1600</v>
      </c>
      <c r="G17" s="21">
        <f>SUM(G18:G19)</f>
        <v>24000</v>
      </c>
      <c r="H17" s="10">
        <f>SUM(H18:H19)</f>
        <v>6</v>
      </c>
      <c r="I17" s="10">
        <f>SUM(I18:I19)</f>
        <v>48</v>
      </c>
      <c r="J17" s="22"/>
    </row>
    <row r="18" spans="1:10" ht="15" customHeight="1" x14ac:dyDescent="0.25">
      <c r="A18" s="24"/>
      <c r="B18" s="24"/>
      <c r="C18" s="16" t="s">
        <v>10</v>
      </c>
      <c r="D18" s="17" t="s">
        <v>22</v>
      </c>
      <c r="E18" s="18">
        <v>200</v>
      </c>
      <c r="F18" s="18">
        <f>E18*4</f>
        <v>800</v>
      </c>
      <c r="G18" s="18">
        <f>F18*15</f>
        <v>12000</v>
      </c>
      <c r="H18" s="15">
        <v>3</v>
      </c>
      <c r="I18" s="15">
        <f>H18*8</f>
        <v>24</v>
      </c>
      <c r="J18" s="19"/>
    </row>
    <row r="19" spans="1:10" ht="15" customHeight="1" x14ac:dyDescent="0.25">
      <c r="A19" s="24"/>
      <c r="B19" s="24"/>
      <c r="C19" s="16" t="s">
        <v>12</v>
      </c>
      <c r="D19" s="17" t="s">
        <v>36</v>
      </c>
      <c r="E19" s="18">
        <v>200</v>
      </c>
      <c r="F19" s="18">
        <f>E19*4</f>
        <v>800</v>
      </c>
      <c r="G19" s="18">
        <f>F19*15</f>
        <v>12000</v>
      </c>
      <c r="H19" s="15">
        <v>3</v>
      </c>
      <c r="I19" s="15">
        <f>H19*8</f>
        <v>24</v>
      </c>
      <c r="J19" s="20"/>
    </row>
    <row r="20" spans="1:10" ht="9.9499999999999993" customHeight="1" x14ac:dyDescent="0.25">
      <c r="A20" s="24"/>
      <c r="B20" s="24"/>
      <c r="C20" s="16"/>
      <c r="D20" s="17"/>
      <c r="E20" s="18"/>
      <c r="F20" s="18"/>
      <c r="G20" s="18"/>
      <c r="H20" s="15"/>
      <c r="I20" s="15"/>
      <c r="J20" s="20"/>
    </row>
    <row r="21" spans="1:10" ht="9.9499999999999993" customHeight="1" x14ac:dyDescent="0.25">
      <c r="A21" s="15"/>
      <c r="B21" s="15"/>
      <c r="C21" s="16"/>
      <c r="D21" s="17"/>
      <c r="E21" s="18"/>
      <c r="F21" s="18"/>
      <c r="G21" s="18"/>
      <c r="H21" s="15"/>
      <c r="I21" s="15"/>
      <c r="J21" s="20"/>
    </row>
    <row r="22" spans="1:10" s="23" customFormat="1" ht="15.75" x14ac:dyDescent="0.25">
      <c r="A22" s="10">
        <v>4</v>
      </c>
      <c r="B22" s="10" t="s">
        <v>23</v>
      </c>
      <c r="C22" s="11"/>
      <c r="D22" s="12"/>
      <c r="E22" s="21">
        <f>SUM(E23:E25)</f>
        <v>350</v>
      </c>
      <c r="F22" s="21">
        <f>SUM(F23:F25)</f>
        <v>1400</v>
      </c>
      <c r="G22" s="21">
        <f>SUM(G23:G25)</f>
        <v>21000</v>
      </c>
      <c r="H22" s="10">
        <f>SUM(H23:H25)</f>
        <v>6</v>
      </c>
      <c r="I22" s="10">
        <f>SUM(I23:I25)</f>
        <v>48</v>
      </c>
      <c r="J22" s="22"/>
    </row>
    <row r="23" spans="1:10" ht="15" customHeight="1" x14ac:dyDescent="0.25">
      <c r="A23" s="15"/>
      <c r="B23" s="15"/>
      <c r="C23" s="16" t="s">
        <v>10</v>
      </c>
      <c r="D23" s="17" t="s">
        <v>24</v>
      </c>
      <c r="E23" s="18">
        <v>100</v>
      </c>
      <c r="F23" s="18">
        <f>E23*4</f>
        <v>400</v>
      </c>
      <c r="G23" s="18">
        <f>F23*15</f>
        <v>6000</v>
      </c>
      <c r="H23" s="15">
        <v>2</v>
      </c>
      <c r="I23" s="15">
        <f>H23*8</f>
        <v>16</v>
      </c>
      <c r="J23" s="20"/>
    </row>
    <row r="24" spans="1:10" ht="15" customHeight="1" x14ac:dyDescent="0.25">
      <c r="A24" s="15"/>
      <c r="B24" s="15"/>
      <c r="C24" s="16" t="s">
        <v>12</v>
      </c>
      <c r="D24" s="17" t="s">
        <v>25</v>
      </c>
      <c r="E24" s="18">
        <v>100</v>
      </c>
      <c r="F24" s="18">
        <f>E24*4</f>
        <v>400</v>
      </c>
      <c r="G24" s="18">
        <f>F24*15</f>
        <v>6000</v>
      </c>
      <c r="H24" s="15">
        <v>2</v>
      </c>
      <c r="I24" s="15">
        <f>H24*8</f>
        <v>16</v>
      </c>
      <c r="J24" s="20"/>
    </row>
    <row r="25" spans="1:10" ht="15" customHeight="1" x14ac:dyDescent="0.25">
      <c r="A25" s="15"/>
      <c r="B25" s="15"/>
      <c r="C25" s="16" t="s">
        <v>15</v>
      </c>
      <c r="D25" s="17" t="s">
        <v>26</v>
      </c>
      <c r="E25" s="18">
        <v>150</v>
      </c>
      <c r="F25" s="18">
        <f>E25*4</f>
        <v>600</v>
      </c>
      <c r="G25" s="18">
        <f>F25*15</f>
        <v>9000</v>
      </c>
      <c r="H25" s="15">
        <v>2</v>
      </c>
      <c r="I25" s="15">
        <f>H25*8</f>
        <v>16</v>
      </c>
      <c r="J25" s="19"/>
    </row>
    <row r="26" spans="1:10" ht="9.9499999999999993" customHeight="1" x14ac:dyDescent="0.25">
      <c r="A26" s="15"/>
      <c r="B26" s="15"/>
      <c r="C26" s="16"/>
      <c r="D26" s="17"/>
      <c r="E26" s="18"/>
      <c r="F26" s="18">
        <f>E26*4</f>
        <v>0</v>
      </c>
      <c r="G26" s="18"/>
      <c r="H26" s="15"/>
      <c r="I26" s="15"/>
      <c r="J26" s="20"/>
    </row>
    <row r="27" spans="1:10" s="23" customFormat="1" ht="15.75" x14ac:dyDescent="0.25">
      <c r="A27" s="10">
        <v>5</v>
      </c>
      <c r="B27" s="10" t="s">
        <v>37</v>
      </c>
      <c r="C27" s="11"/>
      <c r="D27" s="12"/>
      <c r="E27" s="21">
        <f>SUM(E28:E29)</f>
        <v>400</v>
      </c>
      <c r="F27" s="21">
        <f>SUM(F28:F29)</f>
        <v>1600</v>
      </c>
      <c r="G27" s="21">
        <f>SUM(G28:G29)</f>
        <v>24000</v>
      </c>
      <c r="H27" s="10">
        <f>SUM(H28:H29)</f>
        <v>6</v>
      </c>
      <c r="I27" s="10">
        <f>SUM(I28:I29)</f>
        <v>48</v>
      </c>
      <c r="J27" s="22"/>
    </row>
    <row r="28" spans="1:10" ht="15" customHeight="1" x14ac:dyDescent="0.25">
      <c r="A28" s="15"/>
      <c r="B28" s="15"/>
      <c r="C28" s="16" t="s">
        <v>10</v>
      </c>
      <c r="D28" s="17" t="s">
        <v>38</v>
      </c>
      <c r="E28" s="18">
        <v>200</v>
      </c>
      <c r="F28" s="18">
        <f>E28*4</f>
        <v>800</v>
      </c>
      <c r="G28" s="18">
        <f>F28*15</f>
        <v>12000</v>
      </c>
      <c r="H28" s="15">
        <v>3</v>
      </c>
      <c r="I28" s="15">
        <f>H28*8</f>
        <v>24</v>
      </c>
      <c r="J28" s="20"/>
    </row>
    <row r="29" spans="1:10" ht="15" customHeight="1" x14ac:dyDescent="0.25">
      <c r="A29" s="15"/>
      <c r="B29" s="15"/>
      <c r="C29" s="16" t="s">
        <v>12</v>
      </c>
      <c r="D29" s="17" t="s">
        <v>39</v>
      </c>
      <c r="E29" s="18">
        <v>200</v>
      </c>
      <c r="F29" s="18">
        <f>E29*4</f>
        <v>800</v>
      </c>
      <c r="G29" s="18">
        <f>F29*15</f>
        <v>12000</v>
      </c>
      <c r="H29" s="15">
        <v>3</v>
      </c>
      <c r="I29" s="15">
        <f>H29*8</f>
        <v>24</v>
      </c>
      <c r="J29" s="20"/>
    </row>
    <row r="30" spans="1:10" ht="9.9499999999999993" customHeight="1" x14ac:dyDescent="0.25">
      <c r="A30" s="25"/>
      <c r="B30" s="25"/>
      <c r="C30" s="26"/>
      <c r="D30" s="27"/>
      <c r="E30" s="28"/>
      <c r="F30" s="25"/>
      <c r="G30" s="28"/>
      <c r="H30" s="25"/>
      <c r="I30" s="25"/>
      <c r="J30" s="29"/>
    </row>
    <row r="31" spans="1:10" ht="9.9499999999999993" customHeight="1" x14ac:dyDescent="0.25">
      <c r="A31" s="15"/>
      <c r="B31" s="15"/>
      <c r="C31" s="16"/>
      <c r="D31" s="17"/>
      <c r="E31" s="18"/>
      <c r="F31" s="18">
        <f>E31*4</f>
        <v>0</v>
      </c>
      <c r="G31" s="18"/>
      <c r="H31" s="15"/>
      <c r="I31" s="15"/>
      <c r="J31" s="20"/>
    </row>
    <row r="32" spans="1:10" s="23" customFormat="1" ht="15.75" x14ac:dyDescent="0.25">
      <c r="A32" s="10">
        <v>6</v>
      </c>
      <c r="B32" s="10" t="s">
        <v>27</v>
      </c>
      <c r="C32" s="11"/>
      <c r="D32" s="12"/>
      <c r="E32" s="21">
        <f>SUM(E33:E33)</f>
        <v>250</v>
      </c>
      <c r="F32" s="13">
        <f>SUM(F33:F33)</f>
        <v>1000</v>
      </c>
      <c r="G32" s="13">
        <f>SUM(G33:G33)</f>
        <v>15000</v>
      </c>
      <c r="H32" s="10">
        <f>SUM(H33:H33)</f>
        <v>3</v>
      </c>
      <c r="I32" s="10">
        <f>SUM(I33:I33)</f>
        <v>24</v>
      </c>
      <c r="J32" s="22"/>
    </row>
    <row r="33" spans="1:10" ht="15" customHeight="1" x14ac:dyDescent="0.25">
      <c r="A33" s="15"/>
      <c r="B33" s="15"/>
      <c r="C33" s="16" t="s">
        <v>10</v>
      </c>
      <c r="D33" s="17" t="s">
        <v>28</v>
      </c>
      <c r="E33" s="18">
        <v>250</v>
      </c>
      <c r="F33" s="18">
        <f>E33*4</f>
        <v>1000</v>
      </c>
      <c r="G33" s="18">
        <f>F33*15</f>
        <v>15000</v>
      </c>
      <c r="H33" s="15">
        <v>3</v>
      </c>
      <c r="I33" s="15">
        <f>H33*8</f>
        <v>24</v>
      </c>
      <c r="J33" s="19"/>
    </row>
    <row r="34" spans="1:10" ht="9.9499999999999993" customHeight="1" x14ac:dyDescent="0.25">
      <c r="A34" s="15"/>
      <c r="B34" s="15"/>
      <c r="C34" s="16"/>
      <c r="D34" s="17"/>
      <c r="E34" s="18"/>
      <c r="F34" s="15"/>
      <c r="G34" s="15"/>
      <c r="H34" s="15"/>
      <c r="I34" s="15"/>
      <c r="J34" s="20"/>
    </row>
    <row r="35" spans="1:10" ht="9.9499999999999993" customHeight="1" x14ac:dyDescent="0.25">
      <c r="A35" s="15"/>
      <c r="B35" s="15"/>
      <c r="C35" s="16"/>
      <c r="D35" s="17"/>
      <c r="E35" s="18"/>
      <c r="F35" s="15"/>
      <c r="G35" s="15"/>
      <c r="H35" s="15"/>
      <c r="I35" s="15"/>
      <c r="J35" s="20"/>
    </row>
    <row r="36" spans="1:10" ht="9.9499999999999993" customHeight="1" x14ac:dyDescent="0.25">
      <c r="A36" s="15"/>
      <c r="B36" s="15"/>
      <c r="C36" s="16"/>
      <c r="D36" s="17"/>
      <c r="E36" s="18"/>
      <c r="F36" s="15"/>
      <c r="G36" s="15"/>
      <c r="H36" s="15"/>
      <c r="I36" s="15"/>
      <c r="J36" s="20"/>
    </row>
    <row r="37" spans="1:10" s="23" customFormat="1" ht="15.75" x14ac:dyDescent="0.25">
      <c r="A37" s="10">
        <v>7</v>
      </c>
      <c r="B37" s="10" t="s">
        <v>29</v>
      </c>
      <c r="C37" s="11"/>
      <c r="D37" s="12"/>
      <c r="E37" s="21">
        <f>SUM(E38:E38)</f>
        <v>200</v>
      </c>
      <c r="F37" s="13">
        <f>SUM(F38:F38)</f>
        <v>800</v>
      </c>
      <c r="G37" s="13">
        <f>SUM(G38:G38)</f>
        <v>12000</v>
      </c>
      <c r="H37" s="10">
        <f>SUM(H38:H38)</f>
        <v>3</v>
      </c>
      <c r="I37" s="10">
        <f>SUM(I38:I38)</f>
        <v>24</v>
      </c>
      <c r="J37" s="22"/>
    </row>
    <row r="38" spans="1:10" ht="15" customHeight="1" x14ac:dyDescent="0.25">
      <c r="A38" s="15"/>
      <c r="B38" s="15"/>
      <c r="C38" s="16" t="s">
        <v>10</v>
      </c>
      <c r="D38" s="17" t="s">
        <v>30</v>
      </c>
      <c r="E38" s="18">
        <v>200</v>
      </c>
      <c r="F38" s="18">
        <f>E38*4</f>
        <v>800</v>
      </c>
      <c r="G38" s="18">
        <f>F38*15</f>
        <v>12000</v>
      </c>
      <c r="H38" s="15">
        <v>3</v>
      </c>
      <c r="I38" s="15">
        <f>H38*8</f>
        <v>24</v>
      </c>
      <c r="J38" s="19">
        <v>1</v>
      </c>
    </row>
    <row r="39" spans="1:10" ht="9.9499999999999993" customHeight="1" x14ac:dyDescent="0.25">
      <c r="A39" s="15"/>
      <c r="B39" s="15"/>
      <c r="C39" s="16"/>
      <c r="D39" s="17"/>
      <c r="E39" s="15"/>
      <c r="F39" s="15"/>
      <c r="G39" s="15"/>
      <c r="H39" s="30"/>
      <c r="I39" s="30"/>
      <c r="J39" s="31"/>
    </row>
    <row r="40" spans="1:10" ht="15.75" x14ac:dyDescent="0.25">
      <c r="A40" s="10">
        <v>8</v>
      </c>
      <c r="B40" s="10" t="s">
        <v>31</v>
      </c>
      <c r="C40" s="11"/>
      <c r="D40" s="12"/>
      <c r="E40" s="13">
        <f>SUM(E41:E42)</f>
        <v>400</v>
      </c>
      <c r="F40" s="13">
        <f>SUM(F41:F42)</f>
        <v>1600</v>
      </c>
      <c r="G40" s="13">
        <f>SUM(G41:G42)</f>
        <v>24000</v>
      </c>
      <c r="H40" s="10">
        <f>SUM(H41:H42)</f>
        <v>6</v>
      </c>
      <c r="I40" s="10">
        <f>SUM(I41:I42)</f>
        <v>48</v>
      </c>
      <c r="J40" s="32"/>
    </row>
    <row r="41" spans="1:10" x14ac:dyDescent="0.25">
      <c r="A41" s="15"/>
      <c r="B41" s="15"/>
      <c r="C41" s="16" t="s">
        <v>10</v>
      </c>
      <c r="D41" s="17" t="s">
        <v>32</v>
      </c>
      <c r="E41" s="18">
        <v>200</v>
      </c>
      <c r="F41" s="18">
        <f>E41*4</f>
        <v>800</v>
      </c>
      <c r="G41" s="18">
        <f>F41*15</f>
        <v>12000</v>
      </c>
      <c r="H41" s="15">
        <v>3</v>
      </c>
      <c r="I41" s="15">
        <f>H41*8</f>
        <v>24</v>
      </c>
      <c r="J41" s="19">
        <v>1</v>
      </c>
    </row>
    <row r="42" spans="1:10" ht="15.75" thickBot="1" x14ac:dyDescent="0.3">
      <c r="A42" s="33"/>
      <c r="B42" s="33"/>
      <c r="C42" s="34" t="s">
        <v>12</v>
      </c>
      <c r="D42" s="35" t="s">
        <v>40</v>
      </c>
      <c r="E42" s="36">
        <v>200</v>
      </c>
      <c r="F42" s="18">
        <f>E42*4</f>
        <v>800</v>
      </c>
      <c r="G42" s="36">
        <f>F42*15</f>
        <v>12000</v>
      </c>
      <c r="H42" s="15">
        <v>3</v>
      </c>
      <c r="I42" s="15">
        <f>H42*8</f>
        <v>24</v>
      </c>
      <c r="J42" s="19">
        <v>1</v>
      </c>
    </row>
    <row r="43" spans="1:10" ht="24.95" customHeight="1" thickTop="1" x14ac:dyDescent="0.25">
      <c r="A43" s="70" t="s">
        <v>33</v>
      </c>
      <c r="B43" s="70"/>
      <c r="C43" s="71">
        <v>18</v>
      </c>
      <c r="D43" s="71"/>
      <c r="E43" s="37">
        <f>SUM(E6+E10+E17+E22+E27+E32+E37+E40)</f>
        <v>2820</v>
      </c>
      <c r="F43" s="37">
        <f>E43*4</f>
        <v>11280</v>
      </c>
      <c r="G43" s="37">
        <f>SUM(G6,G10,G17,G22,G27,G32,G37,G40)</f>
        <v>169200</v>
      </c>
      <c r="H43" s="41">
        <f>SUM(H6,H10,H17,H22,H27,H32,H37,H40)</f>
        <v>42</v>
      </c>
      <c r="I43" s="41">
        <f>SUM(I6,I10,I17,I22,I27,I32,I37,I40)</f>
        <v>336</v>
      </c>
      <c r="J43" s="38">
        <f>SUM(J5:J42)</f>
        <v>3</v>
      </c>
    </row>
    <row r="45" spans="1:10" x14ac:dyDescent="0.25">
      <c r="H45" s="40"/>
      <c r="I45" s="40"/>
    </row>
    <row r="46" spans="1:10" x14ac:dyDescent="0.25">
      <c r="H46" s="40"/>
      <c r="I46" s="40"/>
    </row>
    <row r="47" spans="1:10" x14ac:dyDescent="0.25">
      <c r="H47" s="40"/>
      <c r="I47" s="40"/>
      <c r="J47" s="39"/>
    </row>
  </sheetData>
  <mergeCells count="5">
    <mergeCell ref="A43:B43"/>
    <mergeCell ref="C43:D43"/>
    <mergeCell ref="A1:J1"/>
    <mergeCell ref="A2:J2"/>
    <mergeCell ref="C4:D4"/>
  </mergeCells>
  <pageMargins left="0.6" right="0.7" top="0.75" bottom="0.75" header="0.3" footer="0.3"/>
  <pageSetup paperSize="5" scale="8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666CD-C31B-400B-ABAB-B95A0B0BB890}">
  <dimension ref="A1:P68"/>
  <sheetViews>
    <sheetView view="pageBreakPreview" topLeftCell="A49" zoomScale="91" zoomScaleNormal="100" zoomScaleSheetLayoutView="100" workbookViewId="0">
      <selection activeCell="B61" sqref="B6:B61"/>
    </sheetView>
  </sheetViews>
  <sheetFormatPr defaultRowHeight="15" x14ac:dyDescent="0.25"/>
  <cols>
    <col min="1" max="1" width="5.5703125" style="69" customWidth="1"/>
    <col min="2" max="2" width="23.42578125" style="1" customWidth="1"/>
    <col min="3" max="3" width="4.5703125" style="1" customWidth="1"/>
    <col min="4" max="4" width="19" style="1" customWidth="1"/>
    <col min="5" max="7" width="12.85546875" style="1" customWidth="1"/>
    <col min="8" max="10" width="14.42578125" customWidth="1"/>
    <col min="11" max="11" width="26.85546875" customWidth="1"/>
  </cols>
  <sheetData>
    <row r="1" spans="1:16" ht="18.75" x14ac:dyDescent="0.3">
      <c r="A1" s="72" t="s">
        <v>0</v>
      </c>
      <c r="B1" s="72"/>
      <c r="C1" s="72"/>
      <c r="D1" s="72"/>
      <c r="E1" s="72"/>
      <c r="F1" s="72"/>
      <c r="G1" s="72"/>
      <c r="H1" s="72"/>
      <c r="I1" s="72"/>
      <c r="J1" s="72"/>
    </row>
    <row r="2" spans="1:16" ht="18.75" x14ac:dyDescent="0.3">
      <c r="A2" s="72" t="s">
        <v>42</v>
      </c>
      <c r="B2" s="72"/>
      <c r="C2" s="72"/>
      <c r="D2" s="72"/>
      <c r="E2" s="72"/>
      <c r="F2" s="72"/>
      <c r="G2" s="72"/>
      <c r="H2" s="72"/>
      <c r="I2" s="72"/>
      <c r="J2" s="72"/>
    </row>
    <row r="3" spans="1:16" ht="35.450000000000003" customHeight="1" x14ac:dyDescent="0.25">
      <c r="A3" s="67"/>
      <c r="B3" s="42"/>
      <c r="C3" s="79"/>
      <c r="D3" s="80"/>
      <c r="E3" s="81" t="s">
        <v>63</v>
      </c>
      <c r="F3" s="81"/>
      <c r="G3" s="81"/>
      <c r="H3" s="82" t="s">
        <v>43</v>
      </c>
      <c r="I3" s="83"/>
      <c r="J3" s="84"/>
      <c r="K3" s="81" t="s">
        <v>46</v>
      </c>
    </row>
    <row r="4" spans="1:16" s="1" customFormat="1" ht="33.950000000000003" customHeight="1" thickBot="1" x14ac:dyDescent="0.3">
      <c r="A4" s="2" t="s">
        <v>1</v>
      </c>
      <c r="B4" s="2" t="s">
        <v>2</v>
      </c>
      <c r="C4" s="73" t="s">
        <v>3</v>
      </c>
      <c r="D4" s="73"/>
      <c r="E4" s="3" t="s">
        <v>4</v>
      </c>
      <c r="F4" s="3" t="s">
        <v>5</v>
      </c>
      <c r="G4" s="3" t="s">
        <v>44</v>
      </c>
      <c r="H4" s="3" t="s">
        <v>4</v>
      </c>
      <c r="I4" s="3" t="s">
        <v>5</v>
      </c>
      <c r="J4" s="3" t="s">
        <v>45</v>
      </c>
      <c r="K4" s="85"/>
      <c r="L4" s="4"/>
      <c r="M4" s="4"/>
      <c r="N4" s="4"/>
      <c r="O4" s="4"/>
      <c r="P4" s="4"/>
    </row>
    <row r="5" spans="1:16" ht="8.25" customHeight="1" thickTop="1" x14ac:dyDescent="0.25">
      <c r="A5" s="68"/>
      <c r="B5" s="5"/>
      <c r="C5" s="6"/>
      <c r="D5" s="7"/>
      <c r="E5" s="5"/>
      <c r="F5" s="5"/>
      <c r="G5" s="5"/>
      <c r="H5" s="8"/>
      <c r="I5" s="8"/>
      <c r="J5" s="9"/>
      <c r="K5" s="43"/>
    </row>
    <row r="6" spans="1:16" s="4" customFormat="1" ht="22.5" customHeight="1" x14ac:dyDescent="0.25">
      <c r="A6" s="47">
        <v>1</v>
      </c>
      <c r="B6" s="47" t="s">
        <v>9</v>
      </c>
      <c r="C6" s="48"/>
      <c r="D6" s="49"/>
      <c r="E6" s="50">
        <f>SUM(E7:E8)</f>
        <v>285</v>
      </c>
      <c r="F6" s="50">
        <f>SUM(F7:F8)</f>
        <v>1140</v>
      </c>
      <c r="G6" s="50">
        <f>SUM(G7:G8)</f>
        <v>17100</v>
      </c>
      <c r="H6" s="10"/>
      <c r="I6" s="10"/>
      <c r="J6" s="14"/>
      <c r="K6" s="76" t="s">
        <v>66</v>
      </c>
    </row>
    <row r="7" spans="1:16" ht="14.45" customHeight="1" x14ac:dyDescent="0.25">
      <c r="A7" s="51"/>
      <c r="B7" s="51"/>
      <c r="C7" s="52" t="s">
        <v>10</v>
      </c>
      <c r="D7" s="53" t="s">
        <v>11</v>
      </c>
      <c r="E7" s="54">
        <v>150</v>
      </c>
      <c r="F7" s="54">
        <f>E7*4</f>
        <v>600</v>
      </c>
      <c r="G7" s="54">
        <f>F7*15</f>
        <v>9000</v>
      </c>
      <c r="H7" s="15"/>
      <c r="I7" s="15"/>
      <c r="J7" s="19"/>
      <c r="K7" s="76"/>
    </row>
    <row r="8" spans="1:16" ht="21.95" customHeight="1" x14ac:dyDescent="0.25">
      <c r="A8" s="51"/>
      <c r="B8" s="51"/>
      <c r="C8" s="52" t="s">
        <v>12</v>
      </c>
      <c r="D8" s="53" t="s">
        <v>34</v>
      </c>
      <c r="E8" s="54">
        <v>135</v>
      </c>
      <c r="F8" s="54">
        <f>E8*4</f>
        <v>540</v>
      </c>
      <c r="G8" s="54">
        <f>F8*15</f>
        <v>8100</v>
      </c>
      <c r="H8" s="15"/>
      <c r="I8" s="15"/>
      <c r="J8" s="19"/>
      <c r="K8" s="76"/>
    </row>
    <row r="9" spans="1:16" ht="9.9499999999999993" customHeight="1" x14ac:dyDescent="0.25">
      <c r="A9" s="51"/>
      <c r="B9" s="51"/>
      <c r="C9" s="52"/>
      <c r="D9" s="53"/>
      <c r="E9" s="54"/>
      <c r="F9" s="54"/>
      <c r="G9" s="54"/>
      <c r="H9" s="15"/>
      <c r="I9" s="15"/>
      <c r="J9" s="20"/>
    </row>
    <row r="10" spans="1:16" s="23" customFormat="1" ht="60.6" customHeight="1" x14ac:dyDescent="0.25">
      <c r="A10" s="47">
        <v>2</v>
      </c>
      <c r="B10" s="47" t="s">
        <v>13</v>
      </c>
      <c r="C10" s="48"/>
      <c r="D10" s="49"/>
      <c r="E10" s="55">
        <f>E11</f>
        <v>2017</v>
      </c>
      <c r="F10" s="55">
        <f t="shared" ref="F10:G10" si="0">F11</f>
        <v>6252</v>
      </c>
      <c r="G10" s="55">
        <f t="shared" si="0"/>
        <v>31260</v>
      </c>
      <c r="H10" s="21"/>
      <c r="I10" s="21"/>
      <c r="J10" s="21"/>
      <c r="K10" s="44" t="s">
        <v>64</v>
      </c>
    </row>
    <row r="11" spans="1:16" ht="50.1" customHeight="1" x14ac:dyDescent="0.25">
      <c r="A11" s="56"/>
      <c r="B11" s="56"/>
      <c r="C11" s="52"/>
      <c r="D11" s="53"/>
      <c r="E11" s="54">
        <v>2017</v>
      </c>
      <c r="F11" s="54">
        <v>6252</v>
      </c>
      <c r="G11" s="54">
        <f>F11*5</f>
        <v>31260</v>
      </c>
      <c r="H11" s="18"/>
      <c r="I11" s="18"/>
      <c r="J11" s="63"/>
      <c r="K11" s="64" t="s">
        <v>79</v>
      </c>
    </row>
    <row r="12" spans="1:16" ht="14.1" customHeight="1" x14ac:dyDescent="0.25">
      <c r="A12" s="56"/>
      <c r="B12" s="56"/>
      <c r="C12" s="52"/>
      <c r="D12" s="53"/>
      <c r="E12" s="54"/>
      <c r="F12" s="54"/>
      <c r="G12" s="54"/>
      <c r="H12" s="15"/>
      <c r="I12" s="15"/>
      <c r="J12" s="20"/>
    </row>
    <row r="13" spans="1:16" ht="9.9499999999999993" customHeight="1" x14ac:dyDescent="0.25">
      <c r="A13" s="51"/>
      <c r="B13" s="51"/>
      <c r="C13" s="52"/>
      <c r="D13" s="53"/>
      <c r="E13" s="54"/>
      <c r="F13" s="54"/>
      <c r="G13" s="54"/>
      <c r="H13" s="15"/>
      <c r="I13" s="15"/>
      <c r="J13" s="20"/>
    </row>
    <row r="14" spans="1:16" ht="12" customHeight="1" x14ac:dyDescent="0.25">
      <c r="A14" s="51"/>
      <c r="B14" s="51"/>
      <c r="C14" s="52"/>
      <c r="D14" s="58"/>
      <c r="E14" s="54"/>
      <c r="F14" s="54"/>
      <c r="G14" s="54"/>
      <c r="H14" s="15"/>
      <c r="I14" s="15"/>
      <c r="J14" s="20"/>
    </row>
    <row r="15" spans="1:16" s="23" customFormat="1" ht="24.6" customHeight="1" x14ac:dyDescent="0.25">
      <c r="A15" s="47">
        <v>5</v>
      </c>
      <c r="B15" s="47" t="s">
        <v>37</v>
      </c>
      <c r="C15" s="48"/>
      <c r="D15" s="59"/>
      <c r="E15" s="55">
        <f>SUM(E16:E17)</f>
        <v>400</v>
      </c>
      <c r="F15" s="55">
        <f>SUM(F16:F17)</f>
        <v>1600</v>
      </c>
      <c r="G15" s="55">
        <f>SUM(G16:G17)</f>
        <v>24000</v>
      </c>
      <c r="H15" s="10"/>
      <c r="I15" s="10"/>
      <c r="J15" s="22"/>
      <c r="K15" s="76" t="s">
        <v>67</v>
      </c>
    </row>
    <row r="16" spans="1:16" ht="24.6" customHeight="1" x14ac:dyDescent="0.25">
      <c r="A16" s="51"/>
      <c r="B16" s="51"/>
      <c r="C16" s="52" t="s">
        <v>10</v>
      </c>
      <c r="D16" s="53" t="s">
        <v>38</v>
      </c>
      <c r="E16" s="54">
        <v>200</v>
      </c>
      <c r="F16" s="54">
        <f>E16*4</f>
        <v>800</v>
      </c>
      <c r="G16" s="54">
        <f>F16*15</f>
        <v>12000</v>
      </c>
      <c r="H16" s="15"/>
      <c r="I16" s="15"/>
      <c r="J16" s="20"/>
      <c r="K16" s="76"/>
    </row>
    <row r="17" spans="1:11" ht="24.6" customHeight="1" x14ac:dyDescent="0.25">
      <c r="A17" s="51"/>
      <c r="B17" s="51"/>
      <c r="C17" s="52" t="s">
        <v>12</v>
      </c>
      <c r="D17" s="53" t="s">
        <v>39</v>
      </c>
      <c r="E17" s="54">
        <v>200</v>
      </c>
      <c r="F17" s="54">
        <f>E17*4</f>
        <v>800</v>
      </c>
      <c r="G17" s="54">
        <f>F17*15</f>
        <v>12000</v>
      </c>
      <c r="H17" s="15"/>
      <c r="I17" s="15"/>
      <c r="J17" s="20"/>
      <c r="K17" s="76"/>
    </row>
    <row r="18" spans="1:11" ht="9.9499999999999993" customHeight="1" x14ac:dyDescent="0.25">
      <c r="A18" s="51"/>
      <c r="B18" s="51"/>
      <c r="C18" s="52"/>
      <c r="D18" s="53"/>
      <c r="E18" s="54"/>
      <c r="F18" s="54"/>
      <c r="G18" s="54"/>
      <c r="H18" s="15"/>
      <c r="I18" s="15"/>
      <c r="J18" s="20"/>
    </row>
    <row r="19" spans="1:11" s="23" customFormat="1" ht="37.5" customHeight="1" x14ac:dyDescent="0.25">
      <c r="A19" s="47">
        <v>6</v>
      </c>
      <c r="B19" s="47" t="s">
        <v>27</v>
      </c>
      <c r="C19" s="48"/>
      <c r="D19" s="49"/>
      <c r="E19" s="55">
        <f>SUM(E20:E20)</f>
        <v>250</v>
      </c>
      <c r="F19" s="50">
        <f>SUM(F20:F20)</f>
        <v>1000</v>
      </c>
      <c r="G19" s="50">
        <f>SUM(G20:G20)</f>
        <v>15000</v>
      </c>
      <c r="H19" s="10"/>
      <c r="I19" s="10"/>
      <c r="J19" s="22"/>
      <c r="K19" s="76" t="s">
        <v>67</v>
      </c>
    </row>
    <row r="20" spans="1:11" ht="37.5" customHeight="1" x14ac:dyDescent="0.25">
      <c r="A20" s="51"/>
      <c r="B20" s="51"/>
      <c r="C20" s="52" t="s">
        <v>10</v>
      </c>
      <c r="D20" s="53" t="s">
        <v>28</v>
      </c>
      <c r="E20" s="54">
        <v>250</v>
      </c>
      <c r="F20" s="54">
        <f>E20*4</f>
        <v>1000</v>
      </c>
      <c r="G20" s="54">
        <f>F20*15</f>
        <v>15000</v>
      </c>
      <c r="H20" s="15"/>
      <c r="I20" s="15"/>
      <c r="J20" s="19"/>
      <c r="K20" s="76"/>
    </row>
    <row r="21" spans="1:11" ht="9.9499999999999993" customHeight="1" x14ac:dyDescent="0.25">
      <c r="A21" s="51"/>
      <c r="B21" s="51"/>
      <c r="C21" s="52"/>
      <c r="D21" s="53"/>
      <c r="E21" s="54"/>
      <c r="F21" s="51"/>
      <c r="G21" s="51"/>
      <c r="H21" s="15"/>
      <c r="I21" s="15"/>
      <c r="J21" s="20"/>
      <c r="K21" s="45"/>
    </row>
    <row r="22" spans="1:11" s="23" customFormat="1" ht="33.950000000000003" customHeight="1" x14ac:dyDescent="0.25">
      <c r="A22" s="47">
        <v>7</v>
      </c>
      <c r="B22" s="47" t="s">
        <v>29</v>
      </c>
      <c r="C22" s="48"/>
      <c r="D22" s="49"/>
      <c r="E22" s="55">
        <f>SUM(E23:E23)</f>
        <v>200</v>
      </c>
      <c r="F22" s="50">
        <f>SUM(F23:F23)</f>
        <v>800</v>
      </c>
      <c r="G22" s="50">
        <f>SUM(G23:G23)</f>
        <v>12000</v>
      </c>
      <c r="H22" s="10"/>
      <c r="I22" s="10"/>
      <c r="J22" s="22"/>
      <c r="K22" s="77" t="s">
        <v>67</v>
      </c>
    </row>
    <row r="23" spans="1:11" ht="33.950000000000003" customHeight="1" x14ac:dyDescent="0.25">
      <c r="A23" s="51"/>
      <c r="B23" s="51"/>
      <c r="C23" s="52" t="s">
        <v>10</v>
      </c>
      <c r="D23" s="53" t="s">
        <v>30</v>
      </c>
      <c r="E23" s="54">
        <v>200</v>
      </c>
      <c r="F23" s="54">
        <f>E23*4</f>
        <v>800</v>
      </c>
      <c r="G23" s="54">
        <f>F23*15</f>
        <v>12000</v>
      </c>
      <c r="H23" s="15"/>
      <c r="I23" s="15"/>
      <c r="J23" s="19"/>
      <c r="K23" s="77"/>
    </row>
    <row r="24" spans="1:11" ht="9.9499999999999993" customHeight="1" x14ac:dyDescent="0.25">
      <c r="A24" s="51"/>
      <c r="B24" s="51"/>
      <c r="C24" s="52"/>
      <c r="D24" s="53"/>
      <c r="E24" s="51"/>
      <c r="F24" s="51"/>
      <c r="G24" s="51"/>
      <c r="H24" s="30"/>
      <c r="I24" s="30"/>
      <c r="J24" s="31"/>
      <c r="K24" s="45"/>
    </row>
    <row r="25" spans="1:11" ht="28.5" customHeight="1" x14ac:dyDescent="0.25">
      <c r="A25" s="47">
        <v>8</v>
      </c>
      <c r="B25" s="47" t="s">
        <v>31</v>
      </c>
      <c r="C25" s="48"/>
      <c r="D25" s="49"/>
      <c r="E25" s="50">
        <f>SUM(E26:E27)</f>
        <v>400</v>
      </c>
      <c r="F25" s="50">
        <f>SUM(F26:F27)</f>
        <v>1600</v>
      </c>
      <c r="G25" s="50">
        <f>SUM(G26:G27)</f>
        <v>24000</v>
      </c>
      <c r="H25" s="10"/>
      <c r="I25" s="10"/>
      <c r="J25" s="32"/>
      <c r="K25" s="78" t="s">
        <v>68</v>
      </c>
    </row>
    <row r="26" spans="1:11" ht="28.5" customHeight="1" x14ac:dyDescent="0.25">
      <c r="A26" s="51"/>
      <c r="B26" s="51"/>
      <c r="C26" s="52" t="s">
        <v>10</v>
      </c>
      <c r="D26" s="53" t="s">
        <v>32</v>
      </c>
      <c r="E26" s="54">
        <v>200</v>
      </c>
      <c r="F26" s="54">
        <f>E26*4</f>
        <v>800</v>
      </c>
      <c r="G26" s="54">
        <f>F26*15</f>
        <v>12000</v>
      </c>
      <c r="H26" s="15"/>
      <c r="I26" s="15"/>
      <c r="J26" s="19"/>
      <c r="K26" s="78"/>
    </row>
    <row r="27" spans="1:11" ht="28.5" customHeight="1" x14ac:dyDescent="0.25">
      <c r="A27" s="51"/>
      <c r="B27" s="51"/>
      <c r="C27" s="52" t="s">
        <v>12</v>
      </c>
      <c r="D27" s="53" t="s">
        <v>40</v>
      </c>
      <c r="E27" s="54">
        <v>200</v>
      </c>
      <c r="F27" s="54">
        <f>E27*4</f>
        <v>800</v>
      </c>
      <c r="G27" s="54">
        <f>F27*15</f>
        <v>12000</v>
      </c>
      <c r="H27" s="15"/>
      <c r="I27" s="15"/>
      <c r="J27" s="19"/>
      <c r="K27" s="78"/>
    </row>
    <row r="28" spans="1:11" x14ac:dyDescent="0.25">
      <c r="A28" s="51"/>
      <c r="B28" s="51"/>
      <c r="C28" s="52" t="s">
        <v>15</v>
      </c>
      <c r="D28" s="53" t="s">
        <v>83</v>
      </c>
      <c r="E28" s="54">
        <v>600</v>
      </c>
      <c r="F28" s="54">
        <f>E28*4</f>
        <v>2400</v>
      </c>
      <c r="G28" s="54">
        <f>F28*15</f>
        <v>36000</v>
      </c>
      <c r="H28" s="15"/>
      <c r="I28" s="15"/>
      <c r="J28" s="19"/>
      <c r="K28" s="78"/>
    </row>
    <row r="29" spans="1:11" ht="30" x14ac:dyDescent="0.25">
      <c r="A29" s="51"/>
      <c r="B29" s="51"/>
      <c r="C29" s="52" t="s">
        <v>17</v>
      </c>
      <c r="D29" s="66" t="s">
        <v>91</v>
      </c>
      <c r="E29" s="54">
        <v>200</v>
      </c>
      <c r="F29" s="54">
        <f>E29*4</f>
        <v>800</v>
      </c>
      <c r="G29" s="54">
        <f>F29*15</f>
        <v>12000</v>
      </c>
      <c r="H29" s="15"/>
      <c r="I29" s="15"/>
      <c r="J29" s="19"/>
      <c r="K29" s="78"/>
    </row>
    <row r="30" spans="1:11" x14ac:dyDescent="0.25">
      <c r="A30" s="51"/>
      <c r="B30" s="51"/>
      <c r="C30" s="52"/>
      <c r="D30" s="53"/>
      <c r="E30" s="54"/>
      <c r="F30" s="54"/>
      <c r="G30" s="54"/>
      <c r="H30" s="15"/>
      <c r="I30" s="15"/>
      <c r="J30" s="19"/>
      <c r="K30" s="45"/>
    </row>
    <row r="31" spans="1:11" ht="60" x14ac:dyDescent="0.25">
      <c r="A31" s="56">
        <v>9</v>
      </c>
      <c r="B31" s="56" t="s">
        <v>52</v>
      </c>
      <c r="C31" s="52"/>
      <c r="D31" s="53"/>
      <c r="E31" s="60">
        <v>200</v>
      </c>
      <c r="F31" s="60">
        <f>E31*4</f>
        <v>800</v>
      </c>
      <c r="G31" s="60">
        <f>F31*15</f>
        <v>12000</v>
      </c>
      <c r="H31" s="15"/>
      <c r="I31" s="15"/>
      <c r="J31" s="19"/>
      <c r="K31" s="46" t="s">
        <v>69</v>
      </c>
    </row>
    <row r="32" spans="1:11" x14ac:dyDescent="0.25">
      <c r="A32" s="56"/>
      <c r="B32" s="56"/>
      <c r="C32" s="52" t="s">
        <v>10</v>
      </c>
      <c r="D32" s="53" t="s">
        <v>53</v>
      </c>
      <c r="E32" s="60">
        <v>200</v>
      </c>
      <c r="F32" s="60">
        <f>E32*4</f>
        <v>800</v>
      </c>
      <c r="G32" s="60">
        <f>F32*15</f>
        <v>12000</v>
      </c>
      <c r="H32" s="15"/>
      <c r="I32" s="15"/>
      <c r="J32" s="19"/>
      <c r="K32" s="46"/>
    </row>
    <row r="33" spans="1:11" x14ac:dyDescent="0.25">
      <c r="A33" s="56"/>
      <c r="B33" s="56"/>
      <c r="C33" s="52"/>
      <c r="D33" s="53"/>
      <c r="E33" s="54"/>
      <c r="F33" s="54"/>
      <c r="G33" s="54"/>
      <c r="H33" s="15"/>
      <c r="I33" s="15"/>
      <c r="J33" s="19"/>
      <c r="K33" s="45"/>
    </row>
    <row r="34" spans="1:11" x14ac:dyDescent="0.25">
      <c r="A34" s="56"/>
      <c r="B34" s="56"/>
      <c r="C34" s="52"/>
      <c r="D34" s="53"/>
      <c r="E34" s="54"/>
      <c r="F34" s="54"/>
      <c r="G34" s="54"/>
      <c r="H34" s="15"/>
      <c r="I34" s="15"/>
      <c r="J34" s="19"/>
      <c r="K34" s="45"/>
    </row>
    <row r="35" spans="1:11" ht="90" x14ac:dyDescent="0.25">
      <c r="A35" s="56">
        <v>11</v>
      </c>
      <c r="B35" s="56" t="s">
        <v>57</v>
      </c>
      <c r="C35" s="52"/>
      <c r="D35" s="53"/>
      <c r="E35" s="60">
        <f>SUM(E36:E36)</f>
        <v>330</v>
      </c>
      <c r="F35" s="60">
        <f>SUM(F36:F36)</f>
        <v>1320</v>
      </c>
      <c r="G35" s="60">
        <f>SUM(G36:G36)</f>
        <v>27720</v>
      </c>
      <c r="H35" s="60"/>
      <c r="I35" s="60"/>
      <c r="J35" s="60"/>
      <c r="K35" s="46" t="s">
        <v>71</v>
      </c>
    </row>
    <row r="36" spans="1:11" x14ac:dyDescent="0.25">
      <c r="A36" s="56"/>
      <c r="B36" s="56"/>
      <c r="C36" s="52" t="s">
        <v>12</v>
      </c>
      <c r="D36" s="53" t="s">
        <v>84</v>
      </c>
      <c r="E36" s="60">
        <v>330</v>
      </c>
      <c r="F36" s="60">
        <f>E36*4</f>
        <v>1320</v>
      </c>
      <c r="G36" s="60">
        <f>F36*21</f>
        <v>27720</v>
      </c>
      <c r="H36" s="60"/>
      <c r="I36" s="60"/>
      <c r="J36" s="65"/>
      <c r="K36" s="46"/>
    </row>
    <row r="37" spans="1:11" x14ac:dyDescent="0.25">
      <c r="A37" s="56"/>
      <c r="B37" s="56"/>
      <c r="C37" s="52"/>
      <c r="D37" s="53"/>
      <c r="E37" s="54"/>
      <c r="F37" s="54"/>
      <c r="G37" s="54"/>
      <c r="H37" s="15"/>
      <c r="I37" s="15"/>
      <c r="J37" s="19"/>
      <c r="K37" s="45"/>
    </row>
    <row r="38" spans="1:11" ht="60" x14ac:dyDescent="0.25">
      <c r="A38" s="56">
        <v>12</v>
      </c>
      <c r="B38" s="56" t="s">
        <v>59</v>
      </c>
      <c r="C38" s="52"/>
      <c r="D38" s="53"/>
      <c r="E38" s="60">
        <v>200</v>
      </c>
      <c r="F38" s="60">
        <f>E38*4</f>
        <v>800</v>
      </c>
      <c r="G38" s="60">
        <f>F38*15</f>
        <v>12000</v>
      </c>
      <c r="H38" s="15"/>
      <c r="I38" s="15"/>
      <c r="J38" s="19"/>
      <c r="K38" s="46" t="s">
        <v>72</v>
      </c>
    </row>
    <row r="39" spans="1:11" x14ac:dyDescent="0.25">
      <c r="A39" s="56"/>
      <c r="B39" s="56"/>
      <c r="C39" s="52" t="s">
        <v>10</v>
      </c>
      <c r="D39" s="53" t="s">
        <v>60</v>
      </c>
      <c r="E39" s="60">
        <v>200</v>
      </c>
      <c r="F39" s="60">
        <f>E39*4</f>
        <v>800</v>
      </c>
      <c r="G39" s="60">
        <f>F39*15</f>
        <v>12000</v>
      </c>
      <c r="H39" s="15"/>
      <c r="I39" s="15"/>
      <c r="J39" s="19"/>
      <c r="K39" s="46"/>
    </row>
    <row r="40" spans="1:11" x14ac:dyDescent="0.25">
      <c r="A40" s="51"/>
      <c r="B40" s="51"/>
      <c r="C40" s="52"/>
      <c r="D40" s="53"/>
      <c r="E40" s="60"/>
      <c r="F40" s="54"/>
      <c r="G40" s="54"/>
      <c r="H40" s="15"/>
      <c r="I40" s="15"/>
      <c r="J40" s="19"/>
      <c r="K40" s="45"/>
    </row>
    <row r="41" spans="1:11" ht="57.95" customHeight="1" x14ac:dyDescent="0.25">
      <c r="A41" s="56">
        <v>13</v>
      </c>
      <c r="B41" s="56" t="s">
        <v>61</v>
      </c>
      <c r="C41" s="52"/>
      <c r="D41" s="53"/>
      <c r="E41" s="60">
        <f>SUM(E42:E43)</f>
        <v>1470</v>
      </c>
      <c r="F41" s="60">
        <f t="shared" ref="F41:G41" si="1">SUM(F42:F43)</f>
        <v>5880</v>
      </c>
      <c r="G41" s="60">
        <f t="shared" si="1"/>
        <v>88200</v>
      </c>
      <c r="H41" s="15"/>
      <c r="I41" s="15"/>
      <c r="J41" s="19"/>
      <c r="K41" s="78" t="s">
        <v>72</v>
      </c>
    </row>
    <row r="42" spans="1:11" x14ac:dyDescent="0.25">
      <c r="A42" s="56"/>
      <c r="B42" s="56"/>
      <c r="C42" s="52" t="s">
        <v>10</v>
      </c>
      <c r="D42" s="53" t="s">
        <v>62</v>
      </c>
      <c r="E42" s="60">
        <v>200</v>
      </c>
      <c r="F42" s="60">
        <f>E42*4</f>
        <v>800</v>
      </c>
      <c r="G42" s="60">
        <f>F42*15</f>
        <v>12000</v>
      </c>
      <c r="H42" s="15"/>
      <c r="I42" s="15"/>
      <c r="J42" s="19"/>
      <c r="K42" s="78"/>
    </row>
    <row r="43" spans="1:11" x14ac:dyDescent="0.25">
      <c r="A43" s="56"/>
      <c r="B43" s="56"/>
      <c r="C43" s="52" t="s">
        <v>12</v>
      </c>
      <c r="D43" s="53" t="s">
        <v>90</v>
      </c>
      <c r="E43" s="60">
        <v>1270</v>
      </c>
      <c r="F43" s="60">
        <f>E43*4</f>
        <v>5080</v>
      </c>
      <c r="G43" s="60">
        <f>F43*15</f>
        <v>76200</v>
      </c>
      <c r="H43" s="15"/>
      <c r="I43" s="15"/>
      <c r="J43" s="19"/>
      <c r="K43" s="46"/>
    </row>
    <row r="44" spans="1:11" x14ac:dyDescent="0.25">
      <c r="A44" s="56"/>
      <c r="B44" s="56"/>
      <c r="C44" s="52"/>
      <c r="D44" s="53"/>
      <c r="E44" s="60"/>
      <c r="F44" s="60"/>
      <c r="G44" s="60"/>
      <c r="H44" s="15"/>
      <c r="I44" s="15"/>
      <c r="J44" s="19"/>
      <c r="K44" s="46"/>
    </row>
    <row r="45" spans="1:11" ht="60" x14ac:dyDescent="0.25">
      <c r="A45" s="56">
        <v>14</v>
      </c>
      <c r="B45" s="56" t="s">
        <v>74</v>
      </c>
      <c r="C45" s="52"/>
      <c r="D45" s="53"/>
      <c r="E45" s="60">
        <v>200</v>
      </c>
      <c r="F45" s="60">
        <f>E45*4</f>
        <v>800</v>
      </c>
      <c r="G45" s="60">
        <f>F45*15</f>
        <v>12000</v>
      </c>
      <c r="H45" s="15"/>
      <c r="I45" s="15"/>
      <c r="J45" s="19"/>
      <c r="K45" s="46" t="s">
        <v>76</v>
      </c>
    </row>
    <row r="46" spans="1:11" x14ac:dyDescent="0.25">
      <c r="A46" s="56"/>
      <c r="B46" s="56"/>
      <c r="C46" s="52" t="s">
        <v>10</v>
      </c>
      <c r="D46" s="53" t="s">
        <v>75</v>
      </c>
      <c r="E46" s="60">
        <v>200</v>
      </c>
      <c r="F46" s="60">
        <f>E46*4</f>
        <v>800</v>
      </c>
      <c r="G46" s="60">
        <f>F46*15</f>
        <v>12000</v>
      </c>
      <c r="H46" s="15"/>
      <c r="I46" s="15"/>
      <c r="J46" s="19"/>
      <c r="K46" s="46"/>
    </row>
    <row r="47" spans="1:11" x14ac:dyDescent="0.25">
      <c r="A47" s="56"/>
      <c r="B47" s="56"/>
      <c r="C47" s="52"/>
      <c r="D47" s="53"/>
      <c r="E47" s="60"/>
      <c r="F47" s="60"/>
      <c r="G47" s="60"/>
      <c r="H47" s="15"/>
      <c r="I47" s="15"/>
      <c r="J47" s="19"/>
      <c r="K47" s="46"/>
    </row>
    <row r="48" spans="1:11" ht="57.95" customHeight="1" x14ac:dyDescent="0.25">
      <c r="A48" s="56">
        <v>15</v>
      </c>
      <c r="B48" s="56" t="s">
        <v>20</v>
      </c>
      <c r="C48" s="52"/>
      <c r="D48" s="53"/>
      <c r="E48" s="60">
        <f>SUM(E49:E51)</f>
        <v>889</v>
      </c>
      <c r="F48" s="60">
        <f t="shared" ref="F48:G48" si="2">SUM(F49:F51)</f>
        <v>3556</v>
      </c>
      <c r="G48" s="60">
        <f t="shared" si="2"/>
        <v>53340</v>
      </c>
      <c r="H48" s="15"/>
      <c r="I48" s="15"/>
      <c r="J48" s="19"/>
      <c r="K48" s="78" t="s">
        <v>78</v>
      </c>
    </row>
    <row r="49" spans="1:11" x14ac:dyDescent="0.25">
      <c r="A49" s="56"/>
      <c r="B49" s="56"/>
      <c r="C49" s="52" t="s">
        <v>10</v>
      </c>
      <c r="D49" s="53" t="s">
        <v>77</v>
      </c>
      <c r="E49" s="60">
        <v>500</v>
      </c>
      <c r="F49" s="60">
        <f>E49*4</f>
        <v>2000</v>
      </c>
      <c r="G49" s="60">
        <f>F49*15</f>
        <v>30000</v>
      </c>
      <c r="H49" s="15"/>
      <c r="I49" s="15"/>
      <c r="J49" s="19"/>
      <c r="K49" s="78"/>
    </row>
    <row r="50" spans="1:11" x14ac:dyDescent="0.25">
      <c r="A50" s="56"/>
      <c r="B50" s="56"/>
      <c r="C50" s="52" t="s">
        <v>12</v>
      </c>
      <c r="D50" s="53" t="s">
        <v>86</v>
      </c>
      <c r="E50" s="60">
        <v>253</v>
      </c>
      <c r="F50" s="60">
        <f>E50*4</f>
        <v>1012</v>
      </c>
      <c r="G50" s="60">
        <f>F50*15</f>
        <v>15180</v>
      </c>
      <c r="H50" s="15"/>
      <c r="I50" s="15"/>
      <c r="J50" s="19"/>
      <c r="K50" s="78"/>
    </row>
    <row r="51" spans="1:11" x14ac:dyDescent="0.25">
      <c r="A51" s="56"/>
      <c r="B51" s="56"/>
      <c r="C51" s="52" t="s">
        <v>15</v>
      </c>
      <c r="D51" s="53" t="s">
        <v>87</v>
      </c>
      <c r="E51" s="60">
        <v>136</v>
      </c>
      <c r="F51" s="60">
        <f>E51*4</f>
        <v>544</v>
      </c>
      <c r="G51" s="60">
        <f>F51*15</f>
        <v>8160</v>
      </c>
      <c r="H51" s="15"/>
      <c r="I51" s="15"/>
      <c r="J51" s="19"/>
      <c r="K51" s="46"/>
    </row>
    <row r="52" spans="1:11" x14ac:dyDescent="0.25">
      <c r="A52" s="56"/>
      <c r="B52" s="56"/>
      <c r="C52" s="52"/>
      <c r="D52" s="53"/>
      <c r="E52" s="60"/>
      <c r="F52" s="60"/>
      <c r="G52" s="60"/>
      <c r="H52" s="15"/>
      <c r="I52" s="15"/>
      <c r="J52" s="19"/>
      <c r="K52" s="46"/>
    </row>
    <row r="53" spans="1:11" x14ac:dyDescent="0.25">
      <c r="A53" s="56"/>
      <c r="B53" s="56"/>
      <c r="C53" s="52"/>
      <c r="D53" s="53"/>
      <c r="E53" s="60"/>
      <c r="F53" s="60"/>
      <c r="G53" s="60"/>
      <c r="H53" s="15"/>
      <c r="I53" s="15"/>
      <c r="J53" s="19"/>
      <c r="K53" s="46"/>
    </row>
    <row r="54" spans="1:11" x14ac:dyDescent="0.25">
      <c r="A54" s="56">
        <v>16</v>
      </c>
      <c r="B54" s="56" t="s">
        <v>80</v>
      </c>
      <c r="C54" s="52"/>
      <c r="D54" s="53"/>
      <c r="E54" s="60">
        <f>SUM(E55:E56)</f>
        <v>205</v>
      </c>
      <c r="F54" s="60">
        <f t="shared" ref="F54:G54" si="3">SUM(F55:F56)</f>
        <v>820</v>
      </c>
      <c r="G54" s="60">
        <f t="shared" si="3"/>
        <v>12300</v>
      </c>
      <c r="H54" s="15"/>
      <c r="I54" s="15"/>
      <c r="J54" s="19"/>
      <c r="K54" s="46"/>
    </row>
    <row r="55" spans="1:11" x14ac:dyDescent="0.25">
      <c r="A55" s="56"/>
      <c r="B55" s="56"/>
      <c r="C55" s="52" t="s">
        <v>10</v>
      </c>
      <c r="D55" s="53" t="s">
        <v>82</v>
      </c>
      <c r="E55" s="60">
        <v>105</v>
      </c>
      <c r="F55" s="60">
        <f>E55*4</f>
        <v>420</v>
      </c>
      <c r="G55" s="60">
        <f>F55*15</f>
        <v>6300</v>
      </c>
      <c r="H55" s="15"/>
      <c r="I55" s="15"/>
      <c r="J55" s="19"/>
      <c r="K55" s="46"/>
    </row>
    <row r="56" spans="1:11" x14ac:dyDescent="0.25">
      <c r="A56" s="56"/>
      <c r="B56" s="56"/>
      <c r="C56" s="52" t="s">
        <v>12</v>
      </c>
      <c r="D56" s="53" t="s">
        <v>81</v>
      </c>
      <c r="E56" s="60">
        <v>100</v>
      </c>
      <c r="F56" s="60">
        <f>E56*4</f>
        <v>400</v>
      </c>
      <c r="G56" s="60">
        <f>F56*15</f>
        <v>6000</v>
      </c>
      <c r="H56" s="15"/>
      <c r="I56" s="15"/>
      <c r="J56" s="19"/>
      <c r="K56" s="46"/>
    </row>
    <row r="57" spans="1:11" x14ac:dyDescent="0.25">
      <c r="A57" s="56"/>
      <c r="B57" s="56"/>
      <c r="C57" s="52"/>
      <c r="D57" s="53"/>
      <c r="E57" s="60"/>
      <c r="F57" s="60"/>
      <c r="G57" s="60"/>
      <c r="H57" s="15"/>
      <c r="I57" s="15"/>
      <c r="J57" s="19"/>
      <c r="K57" s="46"/>
    </row>
    <row r="58" spans="1:11" ht="60" x14ac:dyDescent="0.25">
      <c r="A58" s="56">
        <v>17</v>
      </c>
      <c r="B58" s="56" t="s">
        <v>37</v>
      </c>
      <c r="C58" s="52"/>
      <c r="D58" s="53"/>
      <c r="E58" s="60">
        <v>100</v>
      </c>
      <c r="F58" s="60">
        <f>E58*4</f>
        <v>400</v>
      </c>
      <c r="G58" s="60">
        <f>F58*15</f>
        <v>6000</v>
      </c>
      <c r="H58" s="15"/>
      <c r="I58" s="15"/>
      <c r="J58" s="19"/>
      <c r="K58" s="46" t="s">
        <v>78</v>
      </c>
    </row>
    <row r="59" spans="1:11" x14ac:dyDescent="0.25">
      <c r="A59" s="56"/>
      <c r="B59" s="56"/>
      <c r="C59" s="52" t="s">
        <v>10</v>
      </c>
      <c r="D59" s="53" t="s">
        <v>39</v>
      </c>
      <c r="E59" s="60">
        <v>100</v>
      </c>
      <c r="F59" s="60">
        <f>E59*4</f>
        <v>400</v>
      </c>
      <c r="G59" s="60">
        <f>F59*15</f>
        <v>6000</v>
      </c>
      <c r="H59" s="15"/>
      <c r="I59" s="15"/>
      <c r="J59" s="19"/>
      <c r="K59" s="46"/>
    </row>
    <row r="60" spans="1:11" x14ac:dyDescent="0.25">
      <c r="A60" s="56"/>
      <c r="B60" s="56"/>
      <c r="C60" s="52"/>
      <c r="D60" s="53"/>
      <c r="E60" s="60"/>
      <c r="F60" s="60"/>
      <c r="G60" s="60"/>
      <c r="H60" s="15"/>
      <c r="I60" s="15"/>
      <c r="J60" s="19"/>
      <c r="K60" s="46"/>
    </row>
    <row r="61" spans="1:11" x14ac:dyDescent="0.25">
      <c r="A61" s="56">
        <v>18</v>
      </c>
      <c r="B61" s="56" t="s">
        <v>88</v>
      </c>
      <c r="C61" s="52"/>
      <c r="D61" s="53"/>
      <c r="E61" s="60">
        <v>1446</v>
      </c>
      <c r="F61" s="60">
        <f>E61*4</f>
        <v>5784</v>
      </c>
      <c r="G61" s="60">
        <f>F61*15</f>
        <v>86760</v>
      </c>
      <c r="H61" s="15"/>
      <c r="I61" s="15"/>
      <c r="J61" s="19"/>
      <c r="K61" s="46"/>
    </row>
    <row r="62" spans="1:11" x14ac:dyDescent="0.25">
      <c r="A62" s="56"/>
      <c r="B62" s="56"/>
      <c r="C62" s="52" t="s">
        <v>10</v>
      </c>
      <c r="D62" s="53" t="s">
        <v>89</v>
      </c>
      <c r="E62" s="60">
        <v>1446</v>
      </c>
      <c r="F62" s="60">
        <f>E62*4</f>
        <v>5784</v>
      </c>
      <c r="G62" s="60">
        <f>F62*15</f>
        <v>86760</v>
      </c>
      <c r="H62" s="15"/>
      <c r="I62" s="15"/>
      <c r="J62" s="19"/>
      <c r="K62" s="46"/>
    </row>
    <row r="63" spans="1:11" ht="15.75" thickBot="1" x14ac:dyDescent="0.3">
      <c r="A63" s="56"/>
      <c r="B63" s="56"/>
      <c r="C63" s="52"/>
      <c r="D63" s="53"/>
      <c r="E63" s="60"/>
      <c r="F63" s="60"/>
      <c r="G63" s="60"/>
      <c r="H63" s="15"/>
      <c r="I63" s="15"/>
      <c r="J63" s="19"/>
      <c r="K63" s="46"/>
    </row>
    <row r="64" spans="1:11" ht="24.95" customHeight="1" thickTop="1" x14ac:dyDescent="0.25">
      <c r="A64" s="70" t="s">
        <v>33</v>
      </c>
      <c r="B64" s="70"/>
      <c r="C64" s="74">
        <v>23</v>
      </c>
      <c r="D64" s="74"/>
      <c r="E64" s="62">
        <f>SUM(E6+E10+E15+E19+E22+E25+E31+E35+E38+E41+E45+E48+E54+E58+E61)</f>
        <v>8592</v>
      </c>
      <c r="F64" s="62">
        <f t="shared" ref="F64:J64" si="4">SUM(F6+F10+F15+F19+F22+F25+F31+F35+F38+F41+F45+F48+F54+F58+F61)</f>
        <v>32552</v>
      </c>
      <c r="G64" s="62">
        <f t="shared" si="4"/>
        <v>433680</v>
      </c>
      <c r="H64" s="62">
        <f t="shared" si="4"/>
        <v>0</v>
      </c>
      <c r="I64" s="62">
        <f t="shared" si="4"/>
        <v>0</v>
      </c>
      <c r="J64" s="62">
        <f t="shared" si="4"/>
        <v>0</v>
      </c>
      <c r="K64" s="61"/>
    </row>
    <row r="66" spans="1:10" ht="84.6" customHeight="1" x14ac:dyDescent="0.25">
      <c r="A66" s="75" t="s">
        <v>73</v>
      </c>
      <c r="B66" s="75"/>
      <c r="C66" s="75"/>
      <c r="D66" s="75"/>
      <c r="E66" s="75"/>
      <c r="F66" s="75"/>
      <c r="H66" s="40"/>
      <c r="I66" s="40"/>
    </row>
    <row r="67" spans="1:10" x14ac:dyDescent="0.25">
      <c r="H67" s="40"/>
      <c r="I67" s="40"/>
    </row>
    <row r="68" spans="1:10" x14ac:dyDescent="0.25">
      <c r="H68" s="40"/>
      <c r="I68" s="40"/>
      <c r="J68" s="39"/>
    </row>
  </sheetData>
  <mergeCells count="17">
    <mergeCell ref="K6:K8"/>
    <mergeCell ref="K15:K17"/>
    <mergeCell ref="A1:J1"/>
    <mergeCell ref="A2:J2"/>
    <mergeCell ref="C3:D3"/>
    <mergeCell ref="E3:G3"/>
    <mergeCell ref="H3:J3"/>
    <mergeCell ref="K3:K4"/>
    <mergeCell ref="C4:D4"/>
    <mergeCell ref="A64:B64"/>
    <mergeCell ref="C64:D64"/>
    <mergeCell ref="A66:F66"/>
    <mergeCell ref="K19:K20"/>
    <mergeCell ref="K22:K23"/>
    <mergeCell ref="K25:K29"/>
    <mergeCell ref="K41:K42"/>
    <mergeCell ref="K48:K50"/>
  </mergeCells>
  <pageMargins left="0.6" right="0.7" top="0.75" bottom="0.75" header="0.3" footer="0.3"/>
  <pageSetup paperSize="5" scale="71" orientation="landscape" r:id="rId1"/>
  <rowBreaks count="1" manualBreakCount="1">
    <brk id="21" max="1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D31A9-BCCB-4956-8E12-9160D1EA59C7}">
  <dimension ref="A1:P90"/>
  <sheetViews>
    <sheetView view="pageBreakPreview" topLeftCell="A25" zoomScale="93" zoomScaleNormal="100" zoomScaleSheetLayoutView="100" workbookViewId="0">
      <selection activeCell="E85" sqref="E85"/>
    </sheetView>
  </sheetViews>
  <sheetFormatPr defaultRowHeight="15" x14ac:dyDescent="0.25"/>
  <cols>
    <col min="1" max="1" width="5.5703125" style="69" customWidth="1"/>
    <col min="2" max="2" width="23.42578125" style="1" customWidth="1"/>
    <col min="3" max="3" width="4.5703125" style="1" customWidth="1"/>
    <col min="4" max="4" width="19" style="1" customWidth="1"/>
    <col min="5" max="7" width="12.85546875" style="1" customWidth="1"/>
    <col min="8" max="10" width="14.42578125" customWidth="1"/>
    <col min="11" max="11" width="26.85546875" customWidth="1"/>
  </cols>
  <sheetData>
    <row r="1" spans="1:16" ht="18.75" x14ac:dyDescent="0.3">
      <c r="A1" s="72" t="s">
        <v>0</v>
      </c>
      <c r="B1" s="72"/>
      <c r="C1" s="72"/>
      <c r="D1" s="72"/>
      <c r="E1" s="72"/>
      <c r="F1" s="72"/>
      <c r="G1" s="72"/>
      <c r="H1" s="72"/>
      <c r="I1" s="72"/>
      <c r="J1" s="72"/>
    </row>
    <row r="2" spans="1:16" ht="18.75" x14ac:dyDescent="0.3">
      <c r="A2" s="72" t="s">
        <v>42</v>
      </c>
      <c r="B2" s="72"/>
      <c r="C2" s="72"/>
      <c r="D2" s="72"/>
      <c r="E2" s="72"/>
      <c r="F2" s="72"/>
      <c r="G2" s="72"/>
      <c r="H2" s="72"/>
      <c r="I2" s="72"/>
      <c r="J2" s="72"/>
    </row>
    <row r="3" spans="1:16" ht="35.450000000000003" customHeight="1" x14ac:dyDescent="0.25">
      <c r="A3" s="67"/>
      <c r="B3" s="42"/>
      <c r="C3" s="79"/>
      <c r="D3" s="80"/>
      <c r="E3" s="81" t="s">
        <v>63</v>
      </c>
      <c r="F3" s="81"/>
      <c r="G3" s="81"/>
      <c r="H3" s="82" t="s">
        <v>43</v>
      </c>
      <c r="I3" s="83"/>
      <c r="J3" s="84"/>
      <c r="K3" s="81" t="s">
        <v>46</v>
      </c>
    </row>
    <row r="4" spans="1:16" s="1" customFormat="1" ht="33.950000000000003" customHeight="1" thickBot="1" x14ac:dyDescent="0.3">
      <c r="A4" s="2" t="s">
        <v>1</v>
      </c>
      <c r="B4" s="2" t="s">
        <v>2</v>
      </c>
      <c r="C4" s="73" t="s">
        <v>3</v>
      </c>
      <c r="D4" s="73"/>
      <c r="E4" s="3" t="s">
        <v>4</v>
      </c>
      <c r="F4" s="3" t="s">
        <v>5</v>
      </c>
      <c r="G4" s="3" t="s">
        <v>44</v>
      </c>
      <c r="H4" s="3" t="s">
        <v>4</v>
      </c>
      <c r="I4" s="3" t="s">
        <v>5</v>
      </c>
      <c r="J4" s="3" t="s">
        <v>45</v>
      </c>
      <c r="K4" s="85"/>
      <c r="L4" s="4"/>
      <c r="M4" s="4"/>
      <c r="N4" s="4"/>
      <c r="O4" s="4"/>
      <c r="P4" s="4"/>
    </row>
    <row r="5" spans="1:16" ht="8.25" customHeight="1" thickTop="1" x14ac:dyDescent="0.25">
      <c r="A5" s="68"/>
      <c r="B5" s="5"/>
      <c r="C5" s="6"/>
      <c r="D5" s="7"/>
      <c r="E5" s="5"/>
      <c r="F5" s="5"/>
      <c r="G5" s="5"/>
      <c r="H5" s="8"/>
      <c r="I5" s="8"/>
      <c r="J5" s="9"/>
      <c r="K5" s="43"/>
    </row>
    <row r="6" spans="1:16" s="4" customFormat="1" ht="22.5" customHeight="1" x14ac:dyDescent="0.25">
      <c r="A6" s="47">
        <v>1</v>
      </c>
      <c r="B6" s="47" t="s">
        <v>9</v>
      </c>
      <c r="C6" s="48"/>
      <c r="D6" s="49"/>
      <c r="E6" s="50">
        <f>SUM(E7:E8)</f>
        <v>285</v>
      </c>
      <c r="F6" s="50">
        <f>SUM(F7:F8)</f>
        <v>1140</v>
      </c>
      <c r="G6" s="50">
        <f>SUM(G7:G8)</f>
        <v>17100</v>
      </c>
      <c r="H6" s="10"/>
      <c r="I6" s="10"/>
      <c r="J6" s="14"/>
      <c r="K6" s="76" t="s">
        <v>66</v>
      </c>
    </row>
    <row r="7" spans="1:16" ht="14.45" customHeight="1" x14ac:dyDescent="0.25">
      <c r="A7" s="51"/>
      <c r="B7" s="51"/>
      <c r="C7" s="52" t="s">
        <v>10</v>
      </c>
      <c r="D7" s="53" t="s">
        <v>11</v>
      </c>
      <c r="E7" s="54">
        <v>150</v>
      </c>
      <c r="F7" s="54">
        <f>E7*4</f>
        <v>600</v>
      </c>
      <c r="G7" s="54">
        <f>F7*15</f>
        <v>9000</v>
      </c>
      <c r="H7" s="15"/>
      <c r="I7" s="15"/>
      <c r="J7" s="19"/>
      <c r="K7" s="76"/>
    </row>
    <row r="8" spans="1:16" ht="21.95" customHeight="1" x14ac:dyDescent="0.25">
      <c r="A8" s="51"/>
      <c r="B8" s="51"/>
      <c r="C8" s="52" t="s">
        <v>12</v>
      </c>
      <c r="D8" s="53" t="s">
        <v>34</v>
      </c>
      <c r="E8" s="54">
        <v>135</v>
      </c>
      <c r="F8" s="54">
        <f>E8*4</f>
        <v>540</v>
      </c>
      <c r="G8" s="54">
        <f>F8*15</f>
        <v>8100</v>
      </c>
      <c r="H8" s="15"/>
      <c r="I8" s="15"/>
      <c r="J8" s="19"/>
      <c r="K8" s="76"/>
    </row>
    <row r="9" spans="1:16" ht="9.9499999999999993" customHeight="1" x14ac:dyDescent="0.25">
      <c r="A9" s="51"/>
      <c r="B9" s="51"/>
      <c r="C9" s="52"/>
      <c r="D9" s="53"/>
      <c r="E9" s="54"/>
      <c r="F9" s="54"/>
      <c r="G9" s="54"/>
      <c r="H9" s="15"/>
      <c r="I9" s="15"/>
      <c r="J9" s="20"/>
    </row>
    <row r="10" spans="1:16" s="23" customFormat="1" ht="18.600000000000001" customHeight="1" x14ac:dyDescent="0.25">
      <c r="A10" s="47">
        <v>2</v>
      </c>
      <c r="B10" s="47" t="s">
        <v>13</v>
      </c>
      <c r="C10" s="48"/>
      <c r="D10" s="49"/>
      <c r="E10" s="55">
        <f t="shared" ref="E10:J10" si="0">SUM(E11:E16)</f>
        <v>820</v>
      </c>
      <c r="F10" s="55">
        <f t="shared" si="0"/>
        <v>3280</v>
      </c>
      <c r="G10" s="55">
        <f t="shared" si="0"/>
        <v>49200</v>
      </c>
      <c r="H10" s="21">
        <f t="shared" si="0"/>
        <v>820</v>
      </c>
      <c r="I10" s="21">
        <f t="shared" si="0"/>
        <v>3280</v>
      </c>
      <c r="J10" s="21">
        <f t="shared" si="0"/>
        <v>16400</v>
      </c>
      <c r="K10" s="76" t="s">
        <v>64</v>
      </c>
    </row>
    <row r="11" spans="1:16" x14ac:dyDescent="0.25">
      <c r="A11" s="56"/>
      <c r="B11" s="56"/>
      <c r="C11" s="52" t="s">
        <v>10</v>
      </c>
      <c r="D11" s="53" t="s">
        <v>35</v>
      </c>
      <c r="E11" s="54">
        <v>120</v>
      </c>
      <c r="F11" s="54">
        <f t="shared" ref="F11:F16" si="1">E11*4</f>
        <v>480</v>
      </c>
      <c r="G11" s="54">
        <f t="shared" ref="G11:G16" si="2">F11*15</f>
        <v>7200</v>
      </c>
      <c r="H11" s="18">
        <v>120</v>
      </c>
      <c r="I11" s="18">
        <f t="shared" ref="I11:I16" si="3">H11*4</f>
        <v>480</v>
      </c>
      <c r="J11" s="18">
        <f>I11*5</f>
        <v>2400</v>
      </c>
      <c r="K11" s="76"/>
    </row>
    <row r="12" spans="1:16" x14ac:dyDescent="0.25">
      <c r="A12" s="56"/>
      <c r="B12" s="56"/>
      <c r="C12" s="52" t="s">
        <v>12</v>
      </c>
      <c r="D12" s="53" t="s">
        <v>14</v>
      </c>
      <c r="E12" s="54">
        <v>130</v>
      </c>
      <c r="F12" s="54">
        <f t="shared" si="1"/>
        <v>520</v>
      </c>
      <c r="G12" s="54">
        <f t="shared" si="2"/>
        <v>7800</v>
      </c>
      <c r="H12" s="18">
        <v>130</v>
      </c>
      <c r="I12" s="18">
        <f t="shared" si="3"/>
        <v>520</v>
      </c>
      <c r="J12" s="18">
        <f t="shared" ref="J12:J15" si="4">I12*5</f>
        <v>2600</v>
      </c>
      <c r="K12" s="76"/>
    </row>
    <row r="13" spans="1:16" x14ac:dyDescent="0.25">
      <c r="A13" s="56"/>
      <c r="B13" s="56"/>
      <c r="C13" s="52" t="s">
        <v>15</v>
      </c>
      <c r="D13" s="53" t="s">
        <v>16</v>
      </c>
      <c r="E13" s="54">
        <v>120</v>
      </c>
      <c r="F13" s="54">
        <f t="shared" si="1"/>
        <v>480</v>
      </c>
      <c r="G13" s="54">
        <f t="shared" si="2"/>
        <v>7200</v>
      </c>
      <c r="H13" s="18">
        <v>120</v>
      </c>
      <c r="I13" s="18">
        <f t="shared" si="3"/>
        <v>480</v>
      </c>
      <c r="J13" s="18">
        <f t="shared" si="4"/>
        <v>2400</v>
      </c>
      <c r="K13" s="76"/>
    </row>
    <row r="14" spans="1:16" x14ac:dyDescent="0.25">
      <c r="A14" s="56"/>
      <c r="B14" s="56"/>
      <c r="C14" s="52" t="s">
        <v>17</v>
      </c>
      <c r="D14" s="53" t="s">
        <v>18</v>
      </c>
      <c r="E14" s="54">
        <v>150</v>
      </c>
      <c r="F14" s="54">
        <f t="shared" si="1"/>
        <v>600</v>
      </c>
      <c r="G14" s="54">
        <f t="shared" si="2"/>
        <v>9000</v>
      </c>
      <c r="H14" s="18">
        <v>150</v>
      </c>
      <c r="I14" s="18">
        <f t="shared" si="3"/>
        <v>600</v>
      </c>
      <c r="J14" s="18">
        <f t="shared" si="4"/>
        <v>3000</v>
      </c>
      <c r="K14" s="76"/>
    </row>
    <row r="15" spans="1:16" x14ac:dyDescent="0.25">
      <c r="A15" s="56"/>
      <c r="B15" s="56"/>
      <c r="C15" s="52" t="s">
        <v>19</v>
      </c>
      <c r="D15" s="53" t="s">
        <v>20</v>
      </c>
      <c r="E15" s="54">
        <v>150</v>
      </c>
      <c r="F15" s="54">
        <f t="shared" si="1"/>
        <v>600</v>
      </c>
      <c r="G15" s="54">
        <f t="shared" si="2"/>
        <v>9000</v>
      </c>
      <c r="H15" s="18">
        <v>150</v>
      </c>
      <c r="I15" s="18">
        <f t="shared" si="3"/>
        <v>600</v>
      </c>
      <c r="J15" s="18">
        <f t="shared" si="4"/>
        <v>3000</v>
      </c>
      <c r="K15" s="76"/>
    </row>
    <row r="16" spans="1:16" ht="14.1" customHeight="1" x14ac:dyDescent="0.25">
      <c r="A16" s="56"/>
      <c r="B16" s="56"/>
      <c r="C16" s="52" t="s">
        <v>47</v>
      </c>
      <c r="D16" s="86" t="s">
        <v>51</v>
      </c>
      <c r="E16" s="54">
        <v>150</v>
      </c>
      <c r="F16" s="54">
        <f t="shared" si="1"/>
        <v>600</v>
      </c>
      <c r="G16" s="54">
        <f t="shared" si="2"/>
        <v>9000</v>
      </c>
      <c r="H16" s="18">
        <v>150</v>
      </c>
      <c r="I16" s="18">
        <f t="shared" si="3"/>
        <v>600</v>
      </c>
      <c r="J16" s="18">
        <f>I16*5</f>
        <v>3000</v>
      </c>
      <c r="K16" s="76"/>
    </row>
    <row r="17" spans="1:11" ht="50.1" customHeight="1" x14ac:dyDescent="0.25">
      <c r="A17" s="56"/>
      <c r="B17" s="56"/>
      <c r="C17" s="52"/>
      <c r="D17" s="86"/>
      <c r="E17" s="54">
        <v>2017</v>
      </c>
      <c r="F17" s="54">
        <v>6252</v>
      </c>
      <c r="G17" s="54">
        <f>F17*5</f>
        <v>31260</v>
      </c>
      <c r="H17" s="18"/>
      <c r="I17" s="18"/>
      <c r="J17" s="63"/>
      <c r="K17" s="64" t="s">
        <v>79</v>
      </c>
    </row>
    <row r="18" spans="1:11" ht="14.1" customHeight="1" x14ac:dyDescent="0.25">
      <c r="A18" s="56"/>
      <c r="B18" s="56"/>
      <c r="C18" s="52"/>
      <c r="D18" s="53"/>
      <c r="E18" s="54"/>
      <c r="F18" s="54"/>
      <c r="G18" s="54"/>
      <c r="H18" s="15"/>
      <c r="I18" s="15"/>
      <c r="J18" s="20"/>
    </row>
    <row r="19" spans="1:11" s="23" customFormat="1" ht="15.75" x14ac:dyDescent="0.25">
      <c r="A19" s="47">
        <v>3</v>
      </c>
      <c r="B19" s="47" t="s">
        <v>21</v>
      </c>
      <c r="C19" s="48"/>
      <c r="D19" s="49"/>
      <c r="E19" s="55">
        <f t="shared" ref="E19:I19" si="5">SUM(E20:E22)</f>
        <v>600</v>
      </c>
      <c r="F19" s="55">
        <f t="shared" si="5"/>
        <v>2400</v>
      </c>
      <c r="G19" s="55">
        <f t="shared" si="5"/>
        <v>36000</v>
      </c>
      <c r="H19" s="21">
        <f t="shared" si="5"/>
        <v>600</v>
      </c>
      <c r="I19" s="21">
        <f t="shared" si="5"/>
        <v>2400</v>
      </c>
      <c r="J19" s="21">
        <f>SUM(J20:J22)</f>
        <v>12000</v>
      </c>
      <c r="K19" s="76" t="s">
        <v>64</v>
      </c>
    </row>
    <row r="20" spans="1:11" ht="15" customHeight="1" x14ac:dyDescent="0.25">
      <c r="A20" s="56"/>
      <c r="B20" s="56"/>
      <c r="C20" s="52" t="s">
        <v>10</v>
      </c>
      <c r="D20" s="53" t="s">
        <v>22</v>
      </c>
      <c r="E20" s="54">
        <v>200</v>
      </c>
      <c r="F20" s="54">
        <f>E20*4</f>
        <v>800</v>
      </c>
      <c r="G20" s="54">
        <f>F20*15</f>
        <v>12000</v>
      </c>
      <c r="H20" s="18">
        <v>200</v>
      </c>
      <c r="I20" s="18">
        <f>H20*4</f>
        <v>800</v>
      </c>
      <c r="J20" s="18">
        <f>I20*5</f>
        <v>4000</v>
      </c>
      <c r="K20" s="76"/>
    </row>
    <row r="21" spans="1:11" ht="15" customHeight="1" x14ac:dyDescent="0.25">
      <c r="A21" s="56"/>
      <c r="B21" s="56"/>
      <c r="C21" s="52" t="s">
        <v>12</v>
      </c>
      <c r="D21" s="53" t="s">
        <v>36</v>
      </c>
      <c r="E21" s="54">
        <v>200</v>
      </c>
      <c r="F21" s="54">
        <f>E21*4</f>
        <v>800</v>
      </c>
      <c r="G21" s="54">
        <f>F21*15</f>
        <v>12000</v>
      </c>
      <c r="H21" s="18">
        <v>200</v>
      </c>
      <c r="I21" s="18">
        <f>H21*4</f>
        <v>800</v>
      </c>
      <c r="J21" s="18">
        <f t="shared" ref="J21:J22" si="6">I21*5</f>
        <v>4000</v>
      </c>
      <c r="K21" s="76"/>
    </row>
    <row r="22" spans="1:11" ht="15" customHeight="1" x14ac:dyDescent="0.25">
      <c r="A22" s="56"/>
      <c r="B22" s="56"/>
      <c r="C22" s="52" t="s">
        <v>15</v>
      </c>
      <c r="D22" s="53" t="s">
        <v>48</v>
      </c>
      <c r="E22" s="54">
        <v>200</v>
      </c>
      <c r="F22" s="54">
        <f>E22*4</f>
        <v>800</v>
      </c>
      <c r="G22" s="54">
        <f>F22*15</f>
        <v>12000</v>
      </c>
      <c r="H22" s="18">
        <v>200</v>
      </c>
      <c r="I22" s="18">
        <f>H22*4</f>
        <v>800</v>
      </c>
      <c r="J22" s="18">
        <f t="shared" si="6"/>
        <v>4000</v>
      </c>
      <c r="K22" s="76"/>
    </row>
    <row r="23" spans="1:11" ht="9.9499999999999993" customHeight="1" x14ac:dyDescent="0.25">
      <c r="A23" s="51"/>
      <c r="B23" s="51"/>
      <c r="C23" s="52"/>
      <c r="D23" s="53"/>
      <c r="E23" s="54"/>
      <c r="F23" s="54"/>
      <c r="G23" s="54"/>
      <c r="H23" s="15"/>
      <c r="I23" s="15"/>
      <c r="J23" s="20"/>
    </row>
    <row r="24" spans="1:11" s="23" customFormat="1" ht="24.6" customHeight="1" x14ac:dyDescent="0.25">
      <c r="A24" s="47">
        <v>4</v>
      </c>
      <c r="B24" s="47" t="s">
        <v>23</v>
      </c>
      <c r="C24" s="48"/>
      <c r="D24" s="49"/>
      <c r="E24" s="55">
        <f t="shared" ref="E24:J24" si="7">SUM(E25:E28)</f>
        <v>550</v>
      </c>
      <c r="F24" s="55">
        <f t="shared" si="7"/>
        <v>2200</v>
      </c>
      <c r="G24" s="55">
        <f t="shared" si="7"/>
        <v>33000</v>
      </c>
      <c r="H24" s="21">
        <f t="shared" si="7"/>
        <v>550</v>
      </c>
      <c r="I24" s="21">
        <f t="shared" si="7"/>
        <v>2200</v>
      </c>
      <c r="J24" s="21">
        <f t="shared" si="7"/>
        <v>22000</v>
      </c>
      <c r="K24" s="76" t="s">
        <v>65</v>
      </c>
    </row>
    <row r="25" spans="1:11" ht="24.6" customHeight="1" x14ac:dyDescent="0.25">
      <c r="A25" s="51"/>
      <c r="B25" s="51"/>
      <c r="C25" s="52" t="s">
        <v>10</v>
      </c>
      <c r="D25" s="53" t="s">
        <v>24</v>
      </c>
      <c r="E25" s="54">
        <v>100</v>
      </c>
      <c r="F25" s="54">
        <f>E25*4</f>
        <v>400</v>
      </c>
      <c r="G25" s="54">
        <f>F25*15</f>
        <v>6000</v>
      </c>
      <c r="H25" s="18">
        <v>100</v>
      </c>
      <c r="I25" s="18">
        <f>H25*4</f>
        <v>400</v>
      </c>
      <c r="J25" s="18">
        <f>I25*10</f>
        <v>4000</v>
      </c>
      <c r="K25" s="76"/>
    </row>
    <row r="26" spans="1:11" ht="24.6" customHeight="1" x14ac:dyDescent="0.25">
      <c r="A26" s="51"/>
      <c r="B26" s="51"/>
      <c r="C26" s="52" t="s">
        <v>12</v>
      </c>
      <c r="D26" s="53" t="s">
        <v>25</v>
      </c>
      <c r="E26" s="54">
        <v>100</v>
      </c>
      <c r="F26" s="54">
        <f>E26*4</f>
        <v>400</v>
      </c>
      <c r="G26" s="54">
        <f>F26*15</f>
        <v>6000</v>
      </c>
      <c r="H26" s="18">
        <v>100</v>
      </c>
      <c r="I26" s="18">
        <f>H26*4</f>
        <v>400</v>
      </c>
      <c r="J26" s="18">
        <f t="shared" ref="J26:J28" si="8">I26*10</f>
        <v>4000</v>
      </c>
      <c r="K26" s="76"/>
    </row>
    <row r="27" spans="1:11" ht="24.6" customHeight="1" x14ac:dyDescent="0.25">
      <c r="A27" s="51"/>
      <c r="B27" s="51"/>
      <c r="C27" s="52" t="s">
        <v>15</v>
      </c>
      <c r="D27" s="53" t="s">
        <v>49</v>
      </c>
      <c r="E27" s="54">
        <v>150</v>
      </c>
      <c r="F27" s="54">
        <f>E27*4</f>
        <v>600</v>
      </c>
      <c r="G27" s="54">
        <f>F27*15</f>
        <v>9000</v>
      </c>
      <c r="H27" s="18">
        <v>150</v>
      </c>
      <c r="I27" s="18">
        <f>H27*4</f>
        <v>600</v>
      </c>
      <c r="J27" s="18">
        <f t="shared" si="8"/>
        <v>6000</v>
      </c>
      <c r="K27" s="76"/>
    </row>
    <row r="28" spans="1:11" ht="24.6" customHeight="1" x14ac:dyDescent="0.25">
      <c r="A28" s="51"/>
      <c r="B28" s="51"/>
      <c r="C28" s="52" t="s">
        <v>17</v>
      </c>
      <c r="D28" s="57" t="s">
        <v>50</v>
      </c>
      <c r="E28" s="54">
        <v>200</v>
      </c>
      <c r="F28" s="54">
        <f>E28*4</f>
        <v>800</v>
      </c>
      <c r="G28" s="54">
        <f>F28*15</f>
        <v>12000</v>
      </c>
      <c r="H28" s="18">
        <v>200</v>
      </c>
      <c r="I28" s="18">
        <f>H28*4</f>
        <v>800</v>
      </c>
      <c r="J28" s="18">
        <f t="shared" si="8"/>
        <v>8000</v>
      </c>
      <c r="K28" s="76"/>
    </row>
    <row r="29" spans="1:11" ht="12" customHeight="1" x14ac:dyDescent="0.25">
      <c r="A29" s="51"/>
      <c r="B29" s="51"/>
      <c r="C29" s="52"/>
      <c r="D29" s="58"/>
      <c r="E29" s="54"/>
      <c r="F29" s="54"/>
      <c r="G29" s="54"/>
      <c r="H29" s="15"/>
      <c r="I29" s="15"/>
      <c r="J29" s="20"/>
    </row>
    <row r="30" spans="1:11" s="23" customFormat="1" ht="24.6" customHeight="1" x14ac:dyDescent="0.25">
      <c r="A30" s="47">
        <v>5</v>
      </c>
      <c r="B30" s="47" t="s">
        <v>37</v>
      </c>
      <c r="C30" s="48"/>
      <c r="D30" s="59"/>
      <c r="E30" s="55">
        <f>SUM(E31:E32)</f>
        <v>400</v>
      </c>
      <c r="F30" s="55">
        <f>SUM(F31:F32)</f>
        <v>1600</v>
      </c>
      <c r="G30" s="55">
        <f>SUM(G31:G32)</f>
        <v>24000</v>
      </c>
      <c r="H30" s="10"/>
      <c r="I30" s="10"/>
      <c r="J30" s="22"/>
      <c r="K30" s="76" t="s">
        <v>67</v>
      </c>
    </row>
    <row r="31" spans="1:11" ht="24.6" customHeight="1" x14ac:dyDescent="0.25">
      <c r="A31" s="51"/>
      <c r="B31" s="51"/>
      <c r="C31" s="52" t="s">
        <v>10</v>
      </c>
      <c r="D31" s="53" t="s">
        <v>38</v>
      </c>
      <c r="E31" s="54">
        <v>200</v>
      </c>
      <c r="F31" s="54">
        <f>E31*4</f>
        <v>800</v>
      </c>
      <c r="G31" s="54">
        <f>F31*15</f>
        <v>12000</v>
      </c>
      <c r="H31" s="15"/>
      <c r="I31" s="15"/>
      <c r="J31" s="20"/>
      <c r="K31" s="76"/>
    </row>
    <row r="32" spans="1:11" ht="24.6" customHeight="1" x14ac:dyDescent="0.25">
      <c r="A32" s="51"/>
      <c r="B32" s="51"/>
      <c r="C32" s="52" t="s">
        <v>12</v>
      </c>
      <c r="D32" s="53" t="s">
        <v>39</v>
      </c>
      <c r="E32" s="54">
        <v>200</v>
      </c>
      <c r="F32" s="54">
        <f>E32*4</f>
        <v>800</v>
      </c>
      <c r="G32" s="54">
        <f>F32*15</f>
        <v>12000</v>
      </c>
      <c r="H32" s="15"/>
      <c r="I32" s="15"/>
      <c r="J32" s="20"/>
      <c r="K32" s="76"/>
    </row>
    <row r="33" spans="1:11" ht="9.9499999999999993" customHeight="1" x14ac:dyDescent="0.25">
      <c r="A33" s="51"/>
      <c r="B33" s="51"/>
      <c r="C33" s="52"/>
      <c r="D33" s="53"/>
      <c r="E33" s="54"/>
      <c r="F33" s="54"/>
      <c r="G33" s="54"/>
      <c r="H33" s="15"/>
      <c r="I33" s="15"/>
      <c r="J33" s="20"/>
    </row>
    <row r="34" spans="1:11" s="23" customFormat="1" ht="37.5" customHeight="1" x14ac:dyDescent="0.25">
      <c r="A34" s="47">
        <v>6</v>
      </c>
      <c r="B34" s="47" t="s">
        <v>27</v>
      </c>
      <c r="C34" s="48"/>
      <c r="D34" s="49"/>
      <c r="E34" s="55">
        <f>SUM(E35:E35)</f>
        <v>250</v>
      </c>
      <c r="F34" s="50">
        <f>SUM(F35:F35)</f>
        <v>1000</v>
      </c>
      <c r="G34" s="50">
        <f>SUM(G35:G35)</f>
        <v>15000</v>
      </c>
      <c r="H34" s="10"/>
      <c r="I34" s="10"/>
      <c r="J34" s="22"/>
      <c r="K34" s="76" t="s">
        <v>67</v>
      </c>
    </row>
    <row r="35" spans="1:11" ht="37.5" customHeight="1" x14ac:dyDescent="0.25">
      <c r="A35" s="51"/>
      <c r="B35" s="51"/>
      <c r="C35" s="52" t="s">
        <v>10</v>
      </c>
      <c r="D35" s="53" t="s">
        <v>28</v>
      </c>
      <c r="E35" s="54">
        <v>250</v>
      </c>
      <c r="F35" s="54">
        <f>E35*4</f>
        <v>1000</v>
      </c>
      <c r="G35" s="54">
        <f>F35*15</f>
        <v>15000</v>
      </c>
      <c r="H35" s="15"/>
      <c r="I35" s="15"/>
      <c r="J35" s="19"/>
      <c r="K35" s="76"/>
    </row>
    <row r="36" spans="1:11" ht="9.9499999999999993" customHeight="1" x14ac:dyDescent="0.25">
      <c r="A36" s="51"/>
      <c r="B36" s="51"/>
      <c r="C36" s="52"/>
      <c r="D36" s="53"/>
      <c r="E36" s="54"/>
      <c r="F36" s="51"/>
      <c r="G36" s="51"/>
      <c r="H36" s="15"/>
      <c r="I36" s="15"/>
      <c r="J36" s="20"/>
      <c r="K36" s="45"/>
    </row>
    <row r="37" spans="1:11" s="23" customFormat="1" ht="33.950000000000003" customHeight="1" x14ac:dyDescent="0.25">
      <c r="A37" s="47">
        <v>7</v>
      </c>
      <c r="B37" s="47" t="s">
        <v>29</v>
      </c>
      <c r="C37" s="48"/>
      <c r="D37" s="49"/>
      <c r="E37" s="55">
        <f>SUM(E38:E38)</f>
        <v>200</v>
      </c>
      <c r="F37" s="50">
        <f>SUM(F38:F38)</f>
        <v>800</v>
      </c>
      <c r="G37" s="50">
        <f>SUM(G38:G38)</f>
        <v>12000</v>
      </c>
      <c r="H37" s="10"/>
      <c r="I37" s="10"/>
      <c r="J37" s="22"/>
      <c r="K37" s="77" t="s">
        <v>67</v>
      </c>
    </row>
    <row r="38" spans="1:11" ht="33.950000000000003" customHeight="1" x14ac:dyDescent="0.25">
      <c r="A38" s="51"/>
      <c r="B38" s="51"/>
      <c r="C38" s="52" t="s">
        <v>10</v>
      </c>
      <c r="D38" s="53" t="s">
        <v>30</v>
      </c>
      <c r="E38" s="54">
        <v>200</v>
      </c>
      <c r="F38" s="54">
        <f>E38*4</f>
        <v>800</v>
      </c>
      <c r="G38" s="54">
        <f>F38*15</f>
        <v>12000</v>
      </c>
      <c r="H38" s="15"/>
      <c r="I38" s="15"/>
      <c r="J38" s="19"/>
      <c r="K38" s="77"/>
    </row>
    <row r="39" spans="1:11" ht="9.9499999999999993" customHeight="1" x14ac:dyDescent="0.25">
      <c r="A39" s="51"/>
      <c r="B39" s="51"/>
      <c r="C39" s="52"/>
      <c r="D39" s="53"/>
      <c r="E39" s="51"/>
      <c r="F39" s="51"/>
      <c r="G39" s="51"/>
      <c r="H39" s="30"/>
      <c r="I39" s="30"/>
      <c r="J39" s="31"/>
      <c r="K39" s="45"/>
    </row>
    <row r="40" spans="1:11" ht="28.5" customHeight="1" x14ac:dyDescent="0.25">
      <c r="A40" s="47">
        <v>8</v>
      </c>
      <c r="B40" s="47" t="s">
        <v>31</v>
      </c>
      <c r="C40" s="48"/>
      <c r="D40" s="49"/>
      <c r="E40" s="50">
        <f>SUM(E41:E42)</f>
        <v>400</v>
      </c>
      <c r="F40" s="50">
        <f>SUM(F41:F42)</f>
        <v>1600</v>
      </c>
      <c r="G40" s="50">
        <f>SUM(G41:G42)</f>
        <v>24000</v>
      </c>
      <c r="H40" s="10"/>
      <c r="I40" s="10"/>
      <c r="J40" s="32"/>
      <c r="K40" s="78" t="s">
        <v>68</v>
      </c>
    </row>
    <row r="41" spans="1:11" ht="28.5" customHeight="1" x14ac:dyDescent="0.25">
      <c r="A41" s="51"/>
      <c r="B41" s="51"/>
      <c r="C41" s="52" t="s">
        <v>10</v>
      </c>
      <c r="D41" s="53" t="s">
        <v>32</v>
      </c>
      <c r="E41" s="54">
        <v>200</v>
      </c>
      <c r="F41" s="54">
        <f>E41*4</f>
        <v>800</v>
      </c>
      <c r="G41" s="54">
        <f>F41*15</f>
        <v>12000</v>
      </c>
      <c r="H41" s="15"/>
      <c r="I41" s="15"/>
      <c r="J41" s="19"/>
      <c r="K41" s="78"/>
    </row>
    <row r="42" spans="1:11" ht="28.5" customHeight="1" x14ac:dyDescent="0.25">
      <c r="A42" s="51"/>
      <c r="B42" s="51"/>
      <c r="C42" s="52" t="s">
        <v>12</v>
      </c>
      <c r="D42" s="53" t="s">
        <v>40</v>
      </c>
      <c r="E42" s="54">
        <v>200</v>
      </c>
      <c r="F42" s="54">
        <f>E42*4</f>
        <v>800</v>
      </c>
      <c r="G42" s="54">
        <f>F42*15</f>
        <v>12000</v>
      </c>
      <c r="H42" s="15"/>
      <c r="I42" s="15"/>
      <c r="J42" s="19"/>
      <c r="K42" s="78"/>
    </row>
    <row r="43" spans="1:11" x14ac:dyDescent="0.25">
      <c r="A43" s="51"/>
      <c r="B43" s="51"/>
      <c r="C43" s="52" t="s">
        <v>15</v>
      </c>
      <c r="D43" s="53" t="s">
        <v>83</v>
      </c>
      <c r="E43" s="54">
        <v>600</v>
      </c>
      <c r="F43" s="54">
        <f>E43*4</f>
        <v>2400</v>
      </c>
      <c r="G43" s="54">
        <f>F43*15</f>
        <v>36000</v>
      </c>
      <c r="H43" s="15"/>
      <c r="I43" s="15"/>
      <c r="J43" s="19"/>
      <c r="K43" s="78"/>
    </row>
    <row r="44" spans="1:11" ht="30" x14ac:dyDescent="0.25">
      <c r="A44" s="51"/>
      <c r="B44" s="51"/>
      <c r="C44" s="52" t="s">
        <v>17</v>
      </c>
      <c r="D44" s="66" t="s">
        <v>91</v>
      </c>
      <c r="E44" s="54">
        <v>200</v>
      </c>
      <c r="F44" s="54">
        <f>E44*4</f>
        <v>800</v>
      </c>
      <c r="G44" s="54">
        <f>F44*15</f>
        <v>12000</v>
      </c>
      <c r="H44" s="15"/>
      <c r="I44" s="15"/>
      <c r="J44" s="19"/>
      <c r="K44" s="78"/>
    </row>
    <row r="45" spans="1:11" x14ac:dyDescent="0.25">
      <c r="A45" s="51"/>
      <c r="B45" s="51"/>
      <c r="C45" s="52"/>
      <c r="D45" s="53"/>
      <c r="E45" s="54"/>
      <c r="F45" s="54"/>
      <c r="G45" s="54"/>
      <c r="H45" s="15"/>
      <c r="I45" s="15"/>
      <c r="J45" s="19"/>
      <c r="K45" s="45"/>
    </row>
    <row r="46" spans="1:11" ht="60" x14ac:dyDescent="0.25">
      <c r="A46" s="56">
        <v>9</v>
      </c>
      <c r="B46" s="56" t="s">
        <v>52</v>
      </c>
      <c r="C46" s="52"/>
      <c r="D46" s="53"/>
      <c r="E46" s="60">
        <v>200</v>
      </c>
      <c r="F46" s="60">
        <f>E46*4</f>
        <v>800</v>
      </c>
      <c r="G46" s="60">
        <f>F46*15</f>
        <v>12000</v>
      </c>
      <c r="H46" s="15"/>
      <c r="I46" s="15"/>
      <c r="J46" s="19"/>
      <c r="K46" s="46" t="s">
        <v>69</v>
      </c>
    </row>
    <row r="47" spans="1:11" x14ac:dyDescent="0.25">
      <c r="A47" s="56"/>
      <c r="B47" s="56"/>
      <c r="C47" s="52" t="s">
        <v>10</v>
      </c>
      <c r="D47" s="53" t="s">
        <v>53</v>
      </c>
      <c r="E47" s="60">
        <v>200</v>
      </c>
      <c r="F47" s="60">
        <f>E47*4</f>
        <v>800</v>
      </c>
      <c r="G47" s="60">
        <f>F47*15</f>
        <v>12000</v>
      </c>
      <c r="H47" s="15"/>
      <c r="I47" s="15"/>
      <c r="J47" s="19"/>
      <c r="K47" s="46"/>
    </row>
    <row r="48" spans="1:11" x14ac:dyDescent="0.25">
      <c r="A48" s="56"/>
      <c r="B48" s="56"/>
      <c r="C48" s="52"/>
      <c r="D48" s="53"/>
      <c r="E48" s="54"/>
      <c r="F48" s="54"/>
      <c r="G48" s="54"/>
      <c r="H48" s="15"/>
      <c r="I48" s="15"/>
      <c r="J48" s="19"/>
      <c r="K48" s="45"/>
    </row>
    <row r="49" spans="1:11" ht="24.6" customHeight="1" x14ac:dyDescent="0.25">
      <c r="A49" s="56">
        <v>10</v>
      </c>
      <c r="B49" s="56" t="s">
        <v>54</v>
      </c>
      <c r="C49" s="52"/>
      <c r="D49" s="53"/>
      <c r="E49" s="60">
        <f t="shared" ref="E49:J49" si="9">SUM(E50:E51)</f>
        <v>400</v>
      </c>
      <c r="F49" s="60">
        <f t="shared" si="9"/>
        <v>1600</v>
      </c>
      <c r="G49" s="60">
        <f t="shared" si="9"/>
        <v>24000</v>
      </c>
      <c r="H49" s="60">
        <f t="shared" si="9"/>
        <v>400</v>
      </c>
      <c r="I49" s="60">
        <f t="shared" si="9"/>
        <v>1600</v>
      </c>
      <c r="J49" s="60">
        <f t="shared" si="9"/>
        <v>32000</v>
      </c>
      <c r="K49" s="78" t="s">
        <v>70</v>
      </c>
    </row>
    <row r="50" spans="1:11" ht="24.6" customHeight="1" x14ac:dyDescent="0.25">
      <c r="A50" s="56"/>
      <c r="B50" s="56"/>
      <c r="C50" s="52" t="s">
        <v>10</v>
      </c>
      <c r="D50" s="53" t="s">
        <v>55</v>
      </c>
      <c r="E50" s="54">
        <v>200</v>
      </c>
      <c r="F50" s="54">
        <f>E50*4</f>
        <v>800</v>
      </c>
      <c r="G50" s="54">
        <f>F50*15</f>
        <v>12000</v>
      </c>
      <c r="H50" s="54">
        <v>200</v>
      </c>
      <c r="I50" s="54">
        <f>H50*4</f>
        <v>800</v>
      </c>
      <c r="J50" s="54">
        <f>I50*20</f>
        <v>16000</v>
      </c>
      <c r="K50" s="78"/>
    </row>
    <row r="51" spans="1:11" ht="24.6" customHeight="1" x14ac:dyDescent="0.25">
      <c r="A51" s="56"/>
      <c r="B51" s="56"/>
      <c r="C51" s="52" t="s">
        <v>12</v>
      </c>
      <c r="D51" s="53" t="s">
        <v>56</v>
      </c>
      <c r="E51" s="54">
        <v>200</v>
      </c>
      <c r="F51" s="54">
        <f>E51*4</f>
        <v>800</v>
      </c>
      <c r="G51" s="54">
        <f>F51*15</f>
        <v>12000</v>
      </c>
      <c r="H51" s="54">
        <v>200</v>
      </c>
      <c r="I51" s="54">
        <f>H51*4</f>
        <v>800</v>
      </c>
      <c r="J51" s="54">
        <f>I51*20</f>
        <v>16000</v>
      </c>
      <c r="K51" s="78"/>
    </row>
    <row r="52" spans="1:11" x14ac:dyDescent="0.25">
      <c r="A52" s="56"/>
      <c r="B52" s="56"/>
      <c r="C52" s="52"/>
      <c r="D52" s="53"/>
      <c r="E52" s="54"/>
      <c r="F52" s="54"/>
      <c r="G52" s="54"/>
      <c r="H52" s="15"/>
      <c r="I52" s="15"/>
      <c r="J52" s="19"/>
      <c r="K52" s="45"/>
    </row>
    <row r="53" spans="1:11" ht="90" x14ac:dyDescent="0.25">
      <c r="A53" s="56">
        <v>11</v>
      </c>
      <c r="B53" s="56" t="s">
        <v>57</v>
      </c>
      <c r="C53" s="52"/>
      <c r="D53" s="53"/>
      <c r="E53" s="60">
        <f>SUM(E54:E55)</f>
        <v>530</v>
      </c>
      <c r="F53" s="60">
        <f t="shared" ref="F53:G53" si="10">SUM(F54:F55)</f>
        <v>2120</v>
      </c>
      <c r="G53" s="60">
        <f t="shared" si="10"/>
        <v>44520</v>
      </c>
      <c r="H53" s="60">
        <v>200</v>
      </c>
      <c r="I53" s="60">
        <f>H53*4</f>
        <v>800</v>
      </c>
      <c r="J53" s="60">
        <f>I53*21</f>
        <v>16800</v>
      </c>
      <c r="K53" s="46" t="s">
        <v>71</v>
      </c>
    </row>
    <row r="54" spans="1:11" ht="45" x14ac:dyDescent="0.25">
      <c r="A54" s="56"/>
      <c r="B54" s="56"/>
      <c r="C54" s="52" t="s">
        <v>10</v>
      </c>
      <c r="D54" s="53" t="s">
        <v>58</v>
      </c>
      <c r="E54" s="60">
        <v>200</v>
      </c>
      <c r="F54" s="60">
        <f>E54*4</f>
        <v>800</v>
      </c>
      <c r="G54" s="60">
        <f>F54*21</f>
        <v>16800</v>
      </c>
      <c r="H54" s="60"/>
      <c r="I54" s="60"/>
      <c r="J54" s="65"/>
      <c r="K54" s="46" t="s">
        <v>85</v>
      </c>
    </row>
    <row r="55" spans="1:11" x14ac:dyDescent="0.25">
      <c r="A55" s="56"/>
      <c r="B55" s="56"/>
      <c r="C55" s="52" t="s">
        <v>12</v>
      </c>
      <c r="D55" s="53" t="s">
        <v>84</v>
      </c>
      <c r="E55" s="60">
        <v>330</v>
      </c>
      <c r="F55" s="60">
        <f>E55*4</f>
        <v>1320</v>
      </c>
      <c r="G55" s="60">
        <f>F55*21</f>
        <v>27720</v>
      </c>
      <c r="H55" s="60"/>
      <c r="I55" s="60"/>
      <c r="J55" s="65"/>
      <c r="K55" s="46"/>
    </row>
    <row r="56" spans="1:11" x14ac:dyDescent="0.25">
      <c r="A56" s="56"/>
      <c r="B56" s="56"/>
      <c r="C56" s="52"/>
      <c r="D56" s="53"/>
      <c r="E56" s="54"/>
      <c r="F56" s="54"/>
      <c r="G56" s="54"/>
      <c r="H56" s="15"/>
      <c r="I56" s="15"/>
      <c r="J56" s="19"/>
      <c r="K56" s="45"/>
    </row>
    <row r="57" spans="1:11" ht="60" x14ac:dyDescent="0.25">
      <c r="A57" s="56">
        <v>12</v>
      </c>
      <c r="B57" s="56" t="s">
        <v>59</v>
      </c>
      <c r="C57" s="52"/>
      <c r="D57" s="53"/>
      <c r="E57" s="60">
        <v>200</v>
      </c>
      <c r="F57" s="60">
        <f>E57*4</f>
        <v>800</v>
      </c>
      <c r="G57" s="60">
        <f>F57*15</f>
        <v>12000</v>
      </c>
      <c r="H57" s="15"/>
      <c r="I57" s="15"/>
      <c r="J57" s="19"/>
      <c r="K57" s="46" t="s">
        <v>72</v>
      </c>
    </row>
    <row r="58" spans="1:11" x14ac:dyDescent="0.25">
      <c r="A58" s="56"/>
      <c r="B58" s="56"/>
      <c r="C58" s="52" t="s">
        <v>10</v>
      </c>
      <c r="D58" s="53" t="s">
        <v>60</v>
      </c>
      <c r="E58" s="60">
        <v>200</v>
      </c>
      <c r="F58" s="60">
        <f>E58*4</f>
        <v>800</v>
      </c>
      <c r="G58" s="60">
        <f>F58*15</f>
        <v>12000</v>
      </c>
      <c r="H58" s="15"/>
      <c r="I58" s="15"/>
      <c r="J58" s="19"/>
      <c r="K58" s="46"/>
    </row>
    <row r="59" spans="1:11" x14ac:dyDescent="0.25">
      <c r="A59" s="51"/>
      <c r="B59" s="51"/>
      <c r="C59" s="52"/>
      <c r="D59" s="53"/>
      <c r="E59" s="60"/>
      <c r="F59" s="54"/>
      <c r="G59" s="54"/>
      <c r="H59" s="15"/>
      <c r="I59" s="15"/>
      <c r="J59" s="19"/>
      <c r="K59" s="45"/>
    </row>
    <row r="60" spans="1:11" ht="57.95" customHeight="1" x14ac:dyDescent="0.25">
      <c r="A60" s="56">
        <v>13</v>
      </c>
      <c r="B60" s="56" t="s">
        <v>61</v>
      </c>
      <c r="C60" s="52"/>
      <c r="D60" s="53"/>
      <c r="E60" s="60">
        <f>SUM(E61:E62)</f>
        <v>1470</v>
      </c>
      <c r="F60" s="60">
        <f t="shared" ref="F60:G60" si="11">SUM(F61:F62)</f>
        <v>5880</v>
      </c>
      <c r="G60" s="60">
        <f t="shared" si="11"/>
        <v>88200</v>
      </c>
      <c r="H60" s="15"/>
      <c r="I60" s="15"/>
      <c r="J60" s="19"/>
      <c r="K60" s="78" t="s">
        <v>72</v>
      </c>
    </row>
    <row r="61" spans="1:11" x14ac:dyDescent="0.25">
      <c r="A61" s="56"/>
      <c r="B61" s="56"/>
      <c r="C61" s="52" t="s">
        <v>10</v>
      </c>
      <c r="D61" s="53" t="s">
        <v>62</v>
      </c>
      <c r="E61" s="60">
        <v>200</v>
      </c>
      <c r="F61" s="60">
        <f>E61*4</f>
        <v>800</v>
      </c>
      <c r="G61" s="60">
        <f>F61*15</f>
        <v>12000</v>
      </c>
      <c r="H61" s="15"/>
      <c r="I61" s="15"/>
      <c r="J61" s="19"/>
      <c r="K61" s="78"/>
    </row>
    <row r="62" spans="1:11" x14ac:dyDescent="0.25">
      <c r="A62" s="56"/>
      <c r="B62" s="56"/>
      <c r="C62" s="52" t="s">
        <v>12</v>
      </c>
      <c r="D62" s="53" t="s">
        <v>90</v>
      </c>
      <c r="E62" s="60">
        <v>1270</v>
      </c>
      <c r="F62" s="60">
        <f>E62*4</f>
        <v>5080</v>
      </c>
      <c r="G62" s="60">
        <f>F62*15</f>
        <v>76200</v>
      </c>
      <c r="H62" s="15"/>
      <c r="I62" s="15"/>
      <c r="J62" s="19"/>
      <c r="K62" s="46"/>
    </row>
    <row r="63" spans="1:11" x14ac:dyDescent="0.25">
      <c r="A63" s="56"/>
      <c r="B63" s="56"/>
      <c r="C63" s="52" t="s">
        <v>15</v>
      </c>
      <c r="D63" s="53" t="s">
        <v>94</v>
      </c>
      <c r="E63" s="60">
        <v>428</v>
      </c>
      <c r="F63" s="60">
        <v>1700</v>
      </c>
      <c r="G63" s="60"/>
      <c r="H63" s="90">
        <v>428</v>
      </c>
      <c r="I63" s="91">
        <v>1700</v>
      </c>
      <c r="J63" s="19"/>
      <c r="K63" s="46"/>
    </row>
    <row r="64" spans="1:11" ht="60" x14ac:dyDescent="0.25">
      <c r="A64" s="56">
        <v>14</v>
      </c>
      <c r="B64" s="56" t="s">
        <v>74</v>
      </c>
      <c r="C64" s="52"/>
      <c r="D64" s="53"/>
      <c r="E64" s="60">
        <v>200</v>
      </c>
      <c r="F64" s="60">
        <f>E64*4</f>
        <v>800</v>
      </c>
      <c r="G64" s="60">
        <f>F64*15</f>
        <v>12000</v>
      </c>
      <c r="H64" s="15"/>
      <c r="I64" s="15"/>
      <c r="J64" s="19"/>
      <c r="K64" s="46" t="s">
        <v>76</v>
      </c>
    </row>
    <row r="65" spans="1:11" x14ac:dyDescent="0.25">
      <c r="A65" s="56"/>
      <c r="B65" s="56"/>
      <c r="C65" s="52" t="s">
        <v>10</v>
      </c>
      <c r="D65" s="53" t="s">
        <v>75</v>
      </c>
      <c r="E65" s="60">
        <v>200</v>
      </c>
      <c r="F65" s="60">
        <f>E65*4</f>
        <v>800</v>
      </c>
      <c r="G65" s="60">
        <f>F65*15</f>
        <v>12000</v>
      </c>
      <c r="H65" s="15"/>
      <c r="I65" s="15"/>
      <c r="J65" s="19"/>
      <c r="K65" s="46"/>
    </row>
    <row r="66" spans="1:11" x14ac:dyDescent="0.25">
      <c r="A66" s="56"/>
      <c r="B66" s="56"/>
      <c r="C66" s="52"/>
      <c r="D66" s="53"/>
      <c r="E66" s="60"/>
      <c r="F66" s="60"/>
      <c r="G66" s="60"/>
      <c r="H66" s="15"/>
      <c r="I66" s="15"/>
      <c r="J66" s="19"/>
      <c r="K66" s="46"/>
    </row>
    <row r="67" spans="1:11" ht="57.95" customHeight="1" x14ac:dyDescent="0.25">
      <c r="A67" s="56">
        <v>15</v>
      </c>
      <c r="B67" s="56" t="s">
        <v>20</v>
      </c>
      <c r="C67" s="52"/>
      <c r="D67" s="53"/>
      <c r="E67" s="60">
        <f>SUM(E68:E70)</f>
        <v>889</v>
      </c>
      <c r="F67" s="60">
        <f t="shared" ref="F67:G67" si="12">SUM(F68:F70)</f>
        <v>3556</v>
      </c>
      <c r="G67" s="60">
        <f t="shared" si="12"/>
        <v>53340</v>
      </c>
      <c r="H67" s="15"/>
      <c r="I67" s="15"/>
      <c r="J67" s="19"/>
      <c r="K67" s="78" t="s">
        <v>78</v>
      </c>
    </row>
    <row r="68" spans="1:11" x14ac:dyDescent="0.25">
      <c r="A68" s="56"/>
      <c r="B68" s="56"/>
      <c r="C68" s="52" t="s">
        <v>10</v>
      </c>
      <c r="D68" s="53" t="s">
        <v>77</v>
      </c>
      <c r="E68" s="60">
        <v>500</v>
      </c>
      <c r="F68" s="60">
        <f>E68*4</f>
        <v>2000</v>
      </c>
      <c r="G68" s="60">
        <f>F68*15</f>
        <v>30000</v>
      </c>
      <c r="H68" s="15"/>
      <c r="I68" s="15"/>
      <c r="J68" s="19"/>
      <c r="K68" s="78"/>
    </row>
    <row r="69" spans="1:11" x14ac:dyDescent="0.25">
      <c r="A69" s="56"/>
      <c r="B69" s="56"/>
      <c r="C69" s="52" t="s">
        <v>12</v>
      </c>
      <c r="D69" s="53" t="s">
        <v>86</v>
      </c>
      <c r="E69" s="60">
        <v>253</v>
      </c>
      <c r="F69" s="60">
        <f>E69*4</f>
        <v>1012</v>
      </c>
      <c r="G69" s="60">
        <f>F69*15</f>
        <v>15180</v>
      </c>
      <c r="H69" s="15"/>
      <c r="I69" s="15"/>
      <c r="J69" s="19"/>
      <c r="K69" s="78"/>
    </row>
    <row r="70" spans="1:11" x14ac:dyDescent="0.25">
      <c r="A70" s="56"/>
      <c r="B70" s="56"/>
      <c r="C70" s="52" t="s">
        <v>15</v>
      </c>
      <c r="D70" s="53" t="s">
        <v>87</v>
      </c>
      <c r="E70" s="60">
        <v>136</v>
      </c>
      <c r="F70" s="60">
        <f>E70*4</f>
        <v>544</v>
      </c>
      <c r="G70" s="60">
        <f>F70*15</f>
        <v>8160</v>
      </c>
      <c r="H70" s="15"/>
      <c r="I70" s="15"/>
      <c r="J70" s="19"/>
      <c r="K70" s="46"/>
    </row>
    <row r="71" spans="1:11" x14ac:dyDescent="0.25">
      <c r="A71" s="56"/>
      <c r="B71" s="56"/>
      <c r="C71" s="52"/>
      <c r="D71" s="53"/>
      <c r="E71" s="60"/>
      <c r="F71" s="60"/>
      <c r="G71" s="60"/>
      <c r="H71" s="15"/>
      <c r="I71" s="15"/>
      <c r="J71" s="19"/>
      <c r="K71" s="46"/>
    </row>
    <row r="72" spans="1:11" x14ac:dyDescent="0.25">
      <c r="A72" s="56"/>
      <c r="B72" s="56"/>
      <c r="C72" s="52"/>
      <c r="D72" s="53"/>
      <c r="E72" s="60"/>
      <c r="F72" s="60"/>
      <c r="G72" s="60"/>
      <c r="H72" s="15"/>
      <c r="I72" s="15"/>
      <c r="J72" s="19"/>
      <c r="K72" s="46"/>
    </row>
    <row r="73" spans="1:11" x14ac:dyDescent="0.25">
      <c r="A73" s="56">
        <v>16</v>
      </c>
      <c r="B73" s="56" t="s">
        <v>80</v>
      </c>
      <c r="C73" s="52"/>
      <c r="D73" s="53"/>
      <c r="E73" s="60">
        <f>SUM(E74:E75)</f>
        <v>205</v>
      </c>
      <c r="F73" s="60">
        <f t="shared" ref="F73:G73" si="13">SUM(F74:F75)</f>
        <v>820</v>
      </c>
      <c r="G73" s="60">
        <f t="shared" si="13"/>
        <v>12300</v>
      </c>
      <c r="H73" s="15"/>
      <c r="I73" s="15"/>
      <c r="J73" s="19"/>
      <c r="K73" s="46"/>
    </row>
    <row r="74" spans="1:11" x14ac:dyDescent="0.25">
      <c r="A74" s="56"/>
      <c r="B74" s="56"/>
      <c r="C74" s="52" t="s">
        <v>10</v>
      </c>
      <c r="D74" s="53" t="s">
        <v>82</v>
      </c>
      <c r="E74" s="60">
        <v>105</v>
      </c>
      <c r="F74" s="60">
        <f>E74*4</f>
        <v>420</v>
      </c>
      <c r="G74" s="60">
        <f>F74*15</f>
        <v>6300</v>
      </c>
      <c r="H74" s="15"/>
      <c r="I74" s="15"/>
      <c r="J74" s="19"/>
      <c r="K74" s="46"/>
    </row>
    <row r="75" spans="1:11" x14ac:dyDescent="0.25">
      <c r="A75" s="56"/>
      <c r="B75" s="56"/>
      <c r="C75" s="52" t="s">
        <v>12</v>
      </c>
      <c r="D75" s="53" t="s">
        <v>81</v>
      </c>
      <c r="E75" s="60">
        <v>100</v>
      </c>
      <c r="F75" s="60">
        <f>E75*4</f>
        <v>400</v>
      </c>
      <c r="G75" s="60">
        <f>F75*15</f>
        <v>6000</v>
      </c>
      <c r="H75" s="15"/>
      <c r="I75" s="15"/>
      <c r="J75" s="19"/>
      <c r="K75" s="46"/>
    </row>
    <row r="76" spans="1:11" x14ac:dyDescent="0.25">
      <c r="A76" s="56"/>
      <c r="B76" s="56"/>
      <c r="C76" s="52"/>
      <c r="D76" s="53"/>
      <c r="E76" s="60"/>
      <c r="F76" s="60"/>
      <c r="G76" s="60"/>
      <c r="H76" s="15"/>
      <c r="I76" s="15"/>
      <c r="J76" s="19"/>
      <c r="K76" s="46"/>
    </row>
    <row r="77" spans="1:11" ht="60" x14ac:dyDescent="0.25">
      <c r="A77" s="56">
        <v>17</v>
      </c>
      <c r="B77" s="56" t="s">
        <v>37</v>
      </c>
      <c r="C77" s="52"/>
      <c r="D77" s="53"/>
      <c r="E77" s="60">
        <v>100</v>
      </c>
      <c r="F77" s="60">
        <f>E77*4</f>
        <v>400</v>
      </c>
      <c r="G77" s="60">
        <f>F77*15</f>
        <v>6000</v>
      </c>
      <c r="H77" s="15"/>
      <c r="I77" s="15"/>
      <c r="J77" s="19"/>
      <c r="K77" s="46" t="s">
        <v>78</v>
      </c>
    </row>
    <row r="78" spans="1:11" x14ac:dyDescent="0.25">
      <c r="A78" s="56"/>
      <c r="B78" s="56"/>
      <c r="C78" s="52" t="s">
        <v>10</v>
      </c>
      <c r="D78" s="53" t="s">
        <v>39</v>
      </c>
      <c r="E78" s="60">
        <v>100</v>
      </c>
      <c r="F78" s="60">
        <f>E78*4</f>
        <v>400</v>
      </c>
      <c r="G78" s="60">
        <f>F78*15</f>
        <v>6000</v>
      </c>
      <c r="H78" s="15"/>
      <c r="I78" s="15"/>
      <c r="J78" s="19"/>
      <c r="K78" s="46"/>
    </row>
    <row r="79" spans="1:11" x14ac:dyDescent="0.25">
      <c r="A79" s="56"/>
      <c r="B79" s="56"/>
      <c r="C79" s="52"/>
      <c r="D79" s="53"/>
      <c r="E79" s="60"/>
      <c r="F79" s="60"/>
      <c r="G79" s="60"/>
      <c r="H79" s="15"/>
      <c r="I79" s="15"/>
      <c r="J79" s="19"/>
      <c r="K79" s="46"/>
    </row>
    <row r="80" spans="1:11" x14ac:dyDescent="0.25">
      <c r="A80" s="56">
        <v>18</v>
      </c>
      <c r="B80" s="56" t="s">
        <v>88</v>
      </c>
      <c r="C80" s="52"/>
      <c r="D80" s="53"/>
      <c r="E80" s="60">
        <v>1446</v>
      </c>
      <c r="F80" s="60">
        <f>E80*4</f>
        <v>5784</v>
      </c>
      <c r="G80" s="60">
        <f>F80*15</f>
        <v>86760</v>
      </c>
      <c r="H80" s="15"/>
      <c r="I80" s="15"/>
      <c r="J80" s="19"/>
      <c r="K80" s="46"/>
    </row>
    <row r="81" spans="1:11" x14ac:dyDescent="0.25">
      <c r="A81" s="56"/>
      <c r="B81" s="56"/>
      <c r="C81" s="52" t="s">
        <v>10</v>
      </c>
      <c r="D81" s="53" t="s">
        <v>89</v>
      </c>
      <c r="E81" s="60">
        <v>1446</v>
      </c>
      <c r="F81" s="60">
        <f>E81*4</f>
        <v>5784</v>
      </c>
      <c r="G81" s="60">
        <f>F81*15</f>
        <v>86760</v>
      </c>
      <c r="H81" s="15"/>
      <c r="I81" s="15"/>
      <c r="J81" s="19"/>
      <c r="K81" s="46"/>
    </row>
    <row r="82" spans="1:11" x14ac:dyDescent="0.25">
      <c r="A82" s="56"/>
      <c r="B82" s="56"/>
      <c r="C82" s="52"/>
      <c r="D82" s="53"/>
      <c r="E82" s="60"/>
      <c r="F82" s="60"/>
      <c r="G82" s="60"/>
      <c r="H82" s="15"/>
      <c r="I82" s="15"/>
      <c r="J82" s="19"/>
      <c r="K82" s="46"/>
    </row>
    <row r="83" spans="1:11" x14ac:dyDescent="0.25">
      <c r="A83" s="56"/>
      <c r="B83" s="56"/>
      <c r="C83" s="52"/>
      <c r="D83" s="53"/>
      <c r="E83" s="60"/>
      <c r="F83" s="60"/>
      <c r="G83" s="60"/>
      <c r="H83" s="15"/>
      <c r="I83" s="15"/>
      <c r="J83" s="19"/>
      <c r="K83" s="46"/>
    </row>
    <row r="84" spans="1:11" x14ac:dyDescent="0.25">
      <c r="A84" s="56"/>
      <c r="B84" s="56"/>
      <c r="C84" s="52"/>
      <c r="D84" s="53"/>
      <c r="E84" s="60"/>
      <c r="F84" s="60"/>
      <c r="G84" s="60"/>
      <c r="H84" s="15"/>
      <c r="I84" s="15"/>
      <c r="J84" s="19"/>
      <c r="K84" s="46"/>
    </row>
    <row r="85" spans="1:11" ht="15.75" thickBot="1" x14ac:dyDescent="0.3">
      <c r="A85" s="56"/>
      <c r="B85" s="56"/>
      <c r="C85" s="52"/>
      <c r="D85" s="53"/>
      <c r="E85" s="60"/>
      <c r="F85" s="60"/>
      <c r="G85" s="60"/>
      <c r="H85" s="15"/>
      <c r="I85" s="15"/>
      <c r="J85" s="19"/>
      <c r="K85" s="46"/>
    </row>
    <row r="86" spans="1:11" ht="24.95" customHeight="1" thickTop="1" x14ac:dyDescent="0.25">
      <c r="A86" s="70" t="s">
        <v>33</v>
      </c>
      <c r="B86" s="70"/>
      <c r="C86" s="74">
        <v>40</v>
      </c>
      <c r="D86" s="74"/>
      <c r="E86" s="62">
        <f>SUM(E6+E10+E19+E24+E30+E34+E37+E40+E46+E49+E53+E57+E60+E64+E67+E73+E77+E80)</f>
        <v>9145</v>
      </c>
      <c r="F86" s="62">
        <f>SUM(F6+F10+F19+F24+F30+F34+F37+F40+F46+F49+F53+F57+F60+F64+F67+F73+F77+F80)</f>
        <v>36580</v>
      </c>
      <c r="G86" s="62">
        <f>SUM(G6+G10+G19+G24+G30+G34+G37+G40+G46+G49+G53+G57+G60+G64+G67+G73+G77+G80)</f>
        <v>561420</v>
      </c>
      <c r="H86" s="62">
        <f>SUM(H6+H10+H19+H24+H30+H34+H37+H40+H46+H49+H53+H57+H60)</f>
        <v>2570</v>
      </c>
      <c r="I86" s="62">
        <f>SUM(I6+I10+I19+I24+I30+I34+I37+I40+I46+I49+I53+I57+I60)</f>
        <v>10280</v>
      </c>
      <c r="J86" s="62">
        <f>SUM(J6+J10+J19+J24+J30+J34+J37+J40+J46+J49+J53+J57+J60)</f>
        <v>99200</v>
      </c>
      <c r="K86" s="61"/>
    </row>
    <row r="88" spans="1:11" ht="84.6" customHeight="1" x14ac:dyDescent="0.25">
      <c r="A88" s="75" t="s">
        <v>73</v>
      </c>
      <c r="B88" s="75"/>
      <c r="C88" s="75"/>
      <c r="D88" s="75"/>
      <c r="E88" s="75"/>
      <c r="F88" s="75"/>
      <c r="H88" s="40"/>
      <c r="I88" s="40"/>
    </row>
    <row r="89" spans="1:11" x14ac:dyDescent="0.25">
      <c r="H89" s="40"/>
      <c r="I89" s="40"/>
    </row>
    <row r="90" spans="1:11" x14ac:dyDescent="0.25">
      <c r="H90" s="40"/>
      <c r="I90" s="40"/>
      <c r="J90" s="39"/>
    </row>
  </sheetData>
  <mergeCells count="22">
    <mergeCell ref="K49:K51"/>
    <mergeCell ref="A88:F88"/>
    <mergeCell ref="K19:K22"/>
    <mergeCell ref="K24:K28"/>
    <mergeCell ref="K30:K32"/>
    <mergeCell ref="K34:K35"/>
    <mergeCell ref="K37:K38"/>
    <mergeCell ref="A86:B86"/>
    <mergeCell ref="C86:D86"/>
    <mergeCell ref="K67:K69"/>
    <mergeCell ref="K60:K61"/>
    <mergeCell ref="K40:K44"/>
    <mergeCell ref="K3:K4"/>
    <mergeCell ref="H3:J3"/>
    <mergeCell ref="K6:K8"/>
    <mergeCell ref="K10:K16"/>
    <mergeCell ref="A1:J1"/>
    <mergeCell ref="A2:J2"/>
    <mergeCell ref="C4:D4"/>
    <mergeCell ref="E3:G3"/>
    <mergeCell ref="C3:D3"/>
    <mergeCell ref="D16:D17"/>
  </mergeCells>
  <pageMargins left="0.6" right="0.7" top="0.75" bottom="0.75" header="0.3" footer="0.3"/>
  <pageSetup paperSize="5" scale="71" orientation="landscape" r:id="rId1"/>
  <rowBreaks count="1" manualBreakCount="1">
    <brk id="36" max="1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64C04-3147-4495-8C8C-5F7B61A762FA}">
  <dimension ref="A1:P44"/>
  <sheetViews>
    <sheetView tabSelected="1" view="pageBreakPreview" topLeftCell="A28" zoomScale="93" zoomScaleNormal="100" zoomScaleSheetLayoutView="100" workbookViewId="0">
      <selection activeCell="E38" sqref="E38"/>
    </sheetView>
  </sheetViews>
  <sheetFormatPr defaultRowHeight="15" x14ac:dyDescent="0.25"/>
  <cols>
    <col min="1" max="1" width="5.5703125" style="69" customWidth="1"/>
    <col min="2" max="2" width="23.42578125" style="1" customWidth="1"/>
    <col min="3" max="3" width="4.5703125" style="1" customWidth="1"/>
    <col min="4" max="4" width="19" style="1" customWidth="1"/>
    <col min="5" max="7" width="12.85546875" style="1" customWidth="1"/>
    <col min="8" max="10" width="14.42578125" customWidth="1"/>
    <col min="11" max="11" width="26.85546875" customWidth="1"/>
  </cols>
  <sheetData>
    <row r="1" spans="1:16" ht="18.75" x14ac:dyDescent="0.3">
      <c r="A1" s="72" t="s">
        <v>0</v>
      </c>
      <c r="B1" s="72"/>
      <c r="C1" s="72"/>
      <c r="D1" s="72"/>
      <c r="E1" s="72"/>
      <c r="F1" s="72"/>
      <c r="G1" s="72"/>
      <c r="H1" s="72"/>
      <c r="I1" s="72"/>
      <c r="J1" s="72"/>
    </row>
    <row r="2" spans="1:16" ht="18.75" x14ac:dyDescent="0.3">
      <c r="A2" s="72" t="s">
        <v>42</v>
      </c>
      <c r="B2" s="72"/>
      <c r="C2" s="72"/>
      <c r="D2" s="72"/>
      <c r="E2" s="72"/>
      <c r="F2" s="72"/>
      <c r="G2" s="72"/>
      <c r="H2" s="72"/>
      <c r="I2" s="72"/>
      <c r="J2" s="72"/>
    </row>
    <row r="3" spans="1:16" ht="35.450000000000003" customHeight="1" x14ac:dyDescent="0.25">
      <c r="A3" s="67"/>
      <c r="B3" s="42"/>
      <c r="C3" s="79"/>
      <c r="D3" s="80"/>
      <c r="E3" s="81" t="s">
        <v>63</v>
      </c>
      <c r="F3" s="81"/>
      <c r="G3" s="81"/>
      <c r="H3" s="82" t="s">
        <v>43</v>
      </c>
      <c r="I3" s="83"/>
      <c r="J3" s="84"/>
      <c r="K3" s="81" t="s">
        <v>46</v>
      </c>
    </row>
    <row r="4" spans="1:16" s="1" customFormat="1" ht="33.950000000000003" customHeight="1" thickBot="1" x14ac:dyDescent="0.3">
      <c r="A4" s="2" t="s">
        <v>1</v>
      </c>
      <c r="B4" s="2" t="s">
        <v>2</v>
      </c>
      <c r="C4" s="73" t="s">
        <v>3</v>
      </c>
      <c r="D4" s="73"/>
      <c r="E4" s="3" t="s">
        <v>4</v>
      </c>
      <c r="F4" s="3" t="s">
        <v>5</v>
      </c>
      <c r="G4" s="3" t="s">
        <v>44</v>
      </c>
      <c r="H4" s="3" t="s">
        <v>4</v>
      </c>
      <c r="I4" s="3" t="s">
        <v>5</v>
      </c>
      <c r="J4" s="3" t="s">
        <v>45</v>
      </c>
      <c r="K4" s="85"/>
      <c r="L4" s="4"/>
      <c r="M4" s="4"/>
      <c r="N4" s="4"/>
      <c r="O4" s="4"/>
      <c r="P4" s="4"/>
    </row>
    <row r="5" spans="1:16" ht="8.25" customHeight="1" thickTop="1" x14ac:dyDescent="0.25">
      <c r="A5" s="68"/>
      <c r="B5" s="5"/>
      <c r="C5" s="6"/>
      <c r="D5" s="7"/>
      <c r="E5" s="5"/>
      <c r="F5" s="5"/>
      <c r="G5" s="5"/>
      <c r="H5" s="8"/>
      <c r="I5" s="8"/>
      <c r="J5" s="9"/>
      <c r="K5" s="43"/>
    </row>
    <row r="6" spans="1:16" s="23" customFormat="1" ht="18.600000000000001" customHeight="1" x14ac:dyDescent="0.25">
      <c r="A6" s="47">
        <v>2</v>
      </c>
      <c r="B6" s="47" t="s">
        <v>13</v>
      </c>
      <c r="C6" s="48"/>
      <c r="D6" s="49"/>
      <c r="E6" s="55">
        <f t="shared" ref="E6:J6" si="0">SUM(E7:E12)</f>
        <v>820</v>
      </c>
      <c r="F6" s="55">
        <f t="shared" si="0"/>
        <v>3280</v>
      </c>
      <c r="G6" s="55">
        <f t="shared" si="0"/>
        <v>49200</v>
      </c>
      <c r="H6" s="21">
        <f t="shared" si="0"/>
        <v>820</v>
      </c>
      <c r="I6" s="21">
        <f t="shared" si="0"/>
        <v>3280</v>
      </c>
      <c r="J6" s="21">
        <f t="shared" si="0"/>
        <v>16400</v>
      </c>
      <c r="K6" s="76" t="s">
        <v>64</v>
      </c>
    </row>
    <row r="7" spans="1:16" x14ac:dyDescent="0.25">
      <c r="A7" s="56"/>
      <c r="B7" s="56"/>
      <c r="C7" s="52" t="s">
        <v>10</v>
      </c>
      <c r="D7" s="53" t="s">
        <v>35</v>
      </c>
      <c r="E7" s="54">
        <v>120</v>
      </c>
      <c r="F7" s="54">
        <f t="shared" ref="F7:F12" si="1">E7*4</f>
        <v>480</v>
      </c>
      <c r="G7" s="54">
        <f t="shared" ref="G7:G12" si="2">F7*15</f>
        <v>7200</v>
      </c>
      <c r="H7" s="18">
        <v>120</v>
      </c>
      <c r="I7" s="18">
        <f t="shared" ref="I7:I12" si="3">H7*4</f>
        <v>480</v>
      </c>
      <c r="J7" s="18">
        <f>I7*5</f>
        <v>2400</v>
      </c>
      <c r="K7" s="76"/>
    </row>
    <row r="8" spans="1:16" x14ac:dyDescent="0.25">
      <c r="A8" s="56"/>
      <c r="B8" s="56"/>
      <c r="C8" s="52" t="s">
        <v>12</v>
      </c>
      <c r="D8" s="53" t="s">
        <v>14</v>
      </c>
      <c r="E8" s="54">
        <v>130</v>
      </c>
      <c r="F8" s="54">
        <f t="shared" si="1"/>
        <v>520</v>
      </c>
      <c r="G8" s="54">
        <f t="shared" si="2"/>
        <v>7800</v>
      </c>
      <c r="H8" s="18">
        <v>130</v>
      </c>
      <c r="I8" s="18">
        <f t="shared" si="3"/>
        <v>520</v>
      </c>
      <c r="J8" s="18">
        <f t="shared" ref="J8:J11" si="4">I8*5</f>
        <v>2600</v>
      </c>
      <c r="K8" s="76"/>
    </row>
    <row r="9" spans="1:16" x14ac:dyDescent="0.25">
      <c r="A9" s="56"/>
      <c r="B9" s="56"/>
      <c r="C9" s="52" t="s">
        <v>15</v>
      </c>
      <c r="D9" s="53" t="s">
        <v>16</v>
      </c>
      <c r="E9" s="54">
        <v>120</v>
      </c>
      <c r="F9" s="54">
        <f t="shared" si="1"/>
        <v>480</v>
      </c>
      <c r="G9" s="54">
        <f t="shared" si="2"/>
        <v>7200</v>
      </c>
      <c r="H9" s="18">
        <v>120</v>
      </c>
      <c r="I9" s="18">
        <f t="shared" si="3"/>
        <v>480</v>
      </c>
      <c r="J9" s="18">
        <f t="shared" si="4"/>
        <v>2400</v>
      </c>
      <c r="K9" s="76"/>
    </row>
    <row r="10" spans="1:16" x14ac:dyDescent="0.25">
      <c r="A10" s="56"/>
      <c r="B10" s="56"/>
      <c r="C10" s="52" t="s">
        <v>17</v>
      </c>
      <c r="D10" s="53" t="s">
        <v>18</v>
      </c>
      <c r="E10" s="54">
        <v>150</v>
      </c>
      <c r="F10" s="54">
        <f t="shared" si="1"/>
        <v>600</v>
      </c>
      <c r="G10" s="54">
        <f t="shared" si="2"/>
        <v>9000</v>
      </c>
      <c r="H10" s="18">
        <v>150</v>
      </c>
      <c r="I10" s="18">
        <f t="shared" si="3"/>
        <v>600</v>
      </c>
      <c r="J10" s="18">
        <f t="shared" si="4"/>
        <v>3000</v>
      </c>
      <c r="K10" s="76"/>
    </row>
    <row r="11" spans="1:16" x14ac:dyDescent="0.25">
      <c r="A11" s="56"/>
      <c r="B11" s="56"/>
      <c r="C11" s="52" t="s">
        <v>19</v>
      </c>
      <c r="D11" s="53" t="s">
        <v>20</v>
      </c>
      <c r="E11" s="54">
        <v>150</v>
      </c>
      <c r="F11" s="54">
        <f t="shared" si="1"/>
        <v>600</v>
      </c>
      <c r="G11" s="54">
        <f t="shared" si="2"/>
        <v>9000</v>
      </c>
      <c r="H11" s="18">
        <v>150</v>
      </c>
      <c r="I11" s="18">
        <f t="shared" si="3"/>
        <v>600</v>
      </c>
      <c r="J11" s="18">
        <f t="shared" si="4"/>
        <v>3000</v>
      </c>
      <c r="K11" s="76"/>
    </row>
    <row r="12" spans="1:16" ht="14.1" customHeight="1" x14ac:dyDescent="0.25">
      <c r="A12" s="56"/>
      <c r="B12" s="56"/>
      <c r="C12" s="52" t="s">
        <v>47</v>
      </c>
      <c r="D12" s="53" t="s">
        <v>51</v>
      </c>
      <c r="E12" s="54">
        <v>150</v>
      </c>
      <c r="F12" s="54">
        <f t="shared" si="1"/>
        <v>600</v>
      </c>
      <c r="G12" s="54">
        <f t="shared" si="2"/>
        <v>9000</v>
      </c>
      <c r="H12" s="18">
        <v>150</v>
      </c>
      <c r="I12" s="18">
        <f t="shared" si="3"/>
        <v>600</v>
      </c>
      <c r="J12" s="18">
        <f>I12*5</f>
        <v>3000</v>
      </c>
      <c r="K12" s="76"/>
    </row>
    <row r="13" spans="1:16" ht="14.1" customHeight="1" x14ac:dyDescent="0.25">
      <c r="A13" s="56"/>
      <c r="B13" s="56"/>
      <c r="C13" s="52"/>
      <c r="D13" s="53"/>
      <c r="E13" s="54"/>
      <c r="F13" s="54"/>
      <c r="G13" s="54"/>
      <c r="H13" s="15"/>
      <c r="I13" s="15"/>
      <c r="J13" s="20"/>
    </row>
    <row r="14" spans="1:16" s="23" customFormat="1" ht="15.75" x14ac:dyDescent="0.25">
      <c r="A14" s="47">
        <v>3</v>
      </c>
      <c r="B14" s="47" t="s">
        <v>21</v>
      </c>
      <c r="C14" s="48"/>
      <c r="D14" s="49"/>
      <c r="E14" s="55">
        <f t="shared" ref="E14:I14" si="5">SUM(E15:E17)</f>
        <v>600</v>
      </c>
      <c r="F14" s="55">
        <f t="shared" si="5"/>
        <v>2400</v>
      </c>
      <c r="G14" s="55">
        <f t="shared" si="5"/>
        <v>36000</v>
      </c>
      <c r="H14" s="21">
        <f t="shared" si="5"/>
        <v>600</v>
      </c>
      <c r="I14" s="21">
        <f t="shared" si="5"/>
        <v>2400</v>
      </c>
      <c r="J14" s="21">
        <f>SUM(J15:J17)</f>
        <v>12000</v>
      </c>
      <c r="K14" s="76" t="s">
        <v>64</v>
      </c>
    </row>
    <row r="15" spans="1:16" ht="15" customHeight="1" x14ac:dyDescent="0.25">
      <c r="A15" s="56"/>
      <c r="B15" s="56"/>
      <c r="C15" s="52" t="s">
        <v>10</v>
      </c>
      <c r="D15" s="53" t="s">
        <v>22</v>
      </c>
      <c r="E15" s="54">
        <v>200</v>
      </c>
      <c r="F15" s="54">
        <f>E15*4</f>
        <v>800</v>
      </c>
      <c r="G15" s="54">
        <f>F15*15</f>
        <v>12000</v>
      </c>
      <c r="H15" s="18">
        <v>200</v>
      </c>
      <c r="I15" s="18">
        <f>H15*4</f>
        <v>800</v>
      </c>
      <c r="J15" s="18">
        <f>I15*5</f>
        <v>4000</v>
      </c>
      <c r="K15" s="76"/>
    </row>
    <row r="16" spans="1:16" ht="15" customHeight="1" x14ac:dyDescent="0.25">
      <c r="A16" s="56"/>
      <c r="B16" s="56"/>
      <c r="C16" s="52" t="s">
        <v>12</v>
      </c>
      <c r="D16" s="53" t="s">
        <v>36</v>
      </c>
      <c r="E16" s="54">
        <v>200</v>
      </c>
      <c r="F16" s="54">
        <f>E16*4</f>
        <v>800</v>
      </c>
      <c r="G16" s="54">
        <f>F16*15</f>
        <v>12000</v>
      </c>
      <c r="H16" s="18">
        <v>200</v>
      </c>
      <c r="I16" s="18">
        <f>H16*4</f>
        <v>800</v>
      </c>
      <c r="J16" s="18">
        <f t="shared" ref="J16:J17" si="6">I16*5</f>
        <v>4000</v>
      </c>
      <c r="K16" s="76"/>
    </row>
    <row r="17" spans="1:11" ht="15" customHeight="1" x14ac:dyDescent="0.25">
      <c r="A17" s="56"/>
      <c r="B17" s="56"/>
      <c r="C17" s="52" t="s">
        <v>15</v>
      </c>
      <c r="D17" s="53" t="s">
        <v>48</v>
      </c>
      <c r="E17" s="54">
        <v>200</v>
      </c>
      <c r="F17" s="54">
        <f>E17*4</f>
        <v>800</v>
      </c>
      <c r="G17" s="54">
        <f>F17*15</f>
        <v>12000</v>
      </c>
      <c r="H17" s="18">
        <v>200</v>
      </c>
      <c r="I17" s="18">
        <f>H17*4</f>
        <v>800</v>
      </c>
      <c r="J17" s="18">
        <f t="shared" si="6"/>
        <v>4000</v>
      </c>
      <c r="K17" s="76"/>
    </row>
    <row r="18" spans="1:11" ht="9.9499999999999993" customHeight="1" x14ac:dyDescent="0.25">
      <c r="A18" s="51"/>
      <c r="B18" s="51"/>
      <c r="C18" s="52"/>
      <c r="D18" s="53"/>
      <c r="E18" s="54"/>
      <c r="F18" s="54"/>
      <c r="G18" s="54"/>
      <c r="H18" s="15"/>
      <c r="I18" s="15"/>
      <c r="J18" s="20"/>
    </row>
    <row r="19" spans="1:11" s="23" customFormat="1" ht="24.6" customHeight="1" x14ac:dyDescent="0.25">
      <c r="A19" s="47">
        <v>4</v>
      </c>
      <c r="B19" s="47" t="s">
        <v>23</v>
      </c>
      <c r="C19" s="48"/>
      <c r="D19" s="49"/>
      <c r="E19" s="55">
        <f t="shared" ref="E19:J19" si="7">SUM(E20:E23)</f>
        <v>550</v>
      </c>
      <c r="F19" s="55">
        <f t="shared" si="7"/>
        <v>2200</v>
      </c>
      <c r="G19" s="55">
        <f t="shared" si="7"/>
        <v>33000</v>
      </c>
      <c r="H19" s="21">
        <f t="shared" si="7"/>
        <v>550</v>
      </c>
      <c r="I19" s="21">
        <f t="shared" si="7"/>
        <v>2200</v>
      </c>
      <c r="J19" s="21">
        <f t="shared" si="7"/>
        <v>22000</v>
      </c>
      <c r="K19" s="76" t="s">
        <v>65</v>
      </c>
    </row>
    <row r="20" spans="1:11" ht="24.6" customHeight="1" x14ac:dyDescent="0.25">
      <c r="A20" s="51"/>
      <c r="B20" s="51"/>
      <c r="C20" s="52" t="s">
        <v>10</v>
      </c>
      <c r="D20" s="53" t="s">
        <v>24</v>
      </c>
      <c r="E20" s="54">
        <v>100</v>
      </c>
      <c r="F20" s="54">
        <f>E20*4</f>
        <v>400</v>
      </c>
      <c r="G20" s="54">
        <f>F20*15</f>
        <v>6000</v>
      </c>
      <c r="H20" s="18">
        <v>100</v>
      </c>
      <c r="I20" s="18">
        <f>H20*4</f>
        <v>400</v>
      </c>
      <c r="J20" s="18">
        <f>I20*10</f>
        <v>4000</v>
      </c>
      <c r="K20" s="76"/>
    </row>
    <row r="21" spans="1:11" ht="24.6" customHeight="1" x14ac:dyDescent="0.25">
      <c r="A21" s="51"/>
      <c r="B21" s="51"/>
      <c r="C21" s="52" t="s">
        <v>12</v>
      </c>
      <c r="D21" s="53" t="s">
        <v>25</v>
      </c>
      <c r="E21" s="54">
        <v>100</v>
      </c>
      <c r="F21" s="54">
        <f>E21*4</f>
        <v>400</v>
      </c>
      <c r="G21" s="54">
        <f>F21*15</f>
        <v>6000</v>
      </c>
      <c r="H21" s="18">
        <v>100</v>
      </c>
      <c r="I21" s="18">
        <f>H21*4</f>
        <v>400</v>
      </c>
      <c r="J21" s="18">
        <f t="shared" ref="J21:J23" si="8">I21*10</f>
        <v>4000</v>
      </c>
      <c r="K21" s="76"/>
    </row>
    <row r="22" spans="1:11" ht="24.6" customHeight="1" x14ac:dyDescent="0.25">
      <c r="A22" s="51"/>
      <c r="B22" s="51"/>
      <c r="C22" s="52" t="s">
        <v>15</v>
      </c>
      <c r="D22" s="53" t="s">
        <v>49</v>
      </c>
      <c r="E22" s="54">
        <v>150</v>
      </c>
      <c r="F22" s="54">
        <f>E22*4</f>
        <v>600</v>
      </c>
      <c r="G22" s="54">
        <f>F22*15</f>
        <v>9000</v>
      </c>
      <c r="H22" s="18">
        <v>150</v>
      </c>
      <c r="I22" s="18">
        <f>H22*4</f>
        <v>600</v>
      </c>
      <c r="J22" s="18">
        <f t="shared" si="8"/>
        <v>6000</v>
      </c>
      <c r="K22" s="76"/>
    </row>
    <row r="23" spans="1:11" ht="24.6" customHeight="1" x14ac:dyDescent="0.25">
      <c r="A23" s="51"/>
      <c r="B23" s="51"/>
      <c r="C23" s="52" t="s">
        <v>17</v>
      </c>
      <c r="D23" s="57" t="s">
        <v>50</v>
      </c>
      <c r="E23" s="54">
        <v>200</v>
      </c>
      <c r="F23" s="54">
        <f>E23*4</f>
        <v>800</v>
      </c>
      <c r="G23" s="54">
        <f>F23*15</f>
        <v>12000</v>
      </c>
      <c r="H23" s="18">
        <v>200</v>
      </c>
      <c r="I23" s="18">
        <f>H23*4</f>
        <v>800</v>
      </c>
      <c r="J23" s="18">
        <f t="shared" si="8"/>
        <v>8000</v>
      </c>
      <c r="K23" s="76"/>
    </row>
    <row r="24" spans="1:11" ht="12" customHeight="1" x14ac:dyDescent="0.25">
      <c r="A24" s="51"/>
      <c r="B24" s="51"/>
      <c r="C24" s="52"/>
      <c r="D24" s="58"/>
      <c r="E24" s="54"/>
      <c r="F24" s="54"/>
      <c r="G24" s="54"/>
      <c r="H24" s="15"/>
      <c r="I24" s="15"/>
      <c r="J24" s="20"/>
    </row>
    <row r="25" spans="1:11" x14ac:dyDescent="0.25">
      <c r="A25" s="56"/>
      <c r="B25" s="56"/>
      <c r="C25" s="52"/>
      <c r="D25" s="53"/>
      <c r="E25" s="54"/>
      <c r="F25" s="54"/>
      <c r="G25" s="54"/>
      <c r="H25" s="15"/>
      <c r="I25" s="15"/>
      <c r="J25" s="19"/>
      <c r="K25" s="45"/>
    </row>
    <row r="26" spans="1:11" ht="24.6" customHeight="1" x14ac:dyDescent="0.25">
      <c r="A26" s="56">
        <v>10</v>
      </c>
      <c r="B26" s="56" t="s">
        <v>54</v>
      </c>
      <c r="C26" s="52"/>
      <c r="D26" s="53"/>
      <c r="E26" s="60">
        <f t="shared" ref="E26:J26" si="9">SUM(E27:E28)</f>
        <v>400</v>
      </c>
      <c r="F26" s="60">
        <f t="shared" si="9"/>
        <v>1600</v>
      </c>
      <c r="G26" s="60">
        <f t="shared" si="9"/>
        <v>24000</v>
      </c>
      <c r="H26" s="60">
        <f t="shared" si="9"/>
        <v>400</v>
      </c>
      <c r="I26" s="60">
        <f t="shared" si="9"/>
        <v>1600</v>
      </c>
      <c r="J26" s="60">
        <f t="shared" si="9"/>
        <v>32000</v>
      </c>
      <c r="K26" s="78" t="s">
        <v>70</v>
      </c>
    </row>
    <row r="27" spans="1:11" ht="24.6" customHeight="1" x14ac:dyDescent="0.25">
      <c r="A27" s="56"/>
      <c r="B27" s="56"/>
      <c r="C27" s="52" t="s">
        <v>10</v>
      </c>
      <c r="D27" s="53" t="s">
        <v>55</v>
      </c>
      <c r="E27" s="54">
        <v>200</v>
      </c>
      <c r="F27" s="54">
        <f>E27*4</f>
        <v>800</v>
      </c>
      <c r="G27" s="54">
        <f>F27*15</f>
        <v>12000</v>
      </c>
      <c r="H27" s="54">
        <v>200</v>
      </c>
      <c r="I27" s="54">
        <f>H27*4</f>
        <v>800</v>
      </c>
      <c r="J27" s="54">
        <f>I27*20</f>
        <v>16000</v>
      </c>
      <c r="K27" s="78"/>
    </row>
    <row r="28" spans="1:11" ht="24.6" customHeight="1" x14ac:dyDescent="0.25">
      <c r="A28" s="56"/>
      <c r="B28" s="56"/>
      <c r="C28" s="52" t="s">
        <v>12</v>
      </c>
      <c r="D28" s="53" t="s">
        <v>56</v>
      </c>
      <c r="E28" s="54">
        <v>200</v>
      </c>
      <c r="F28" s="54">
        <f>E28*4</f>
        <v>800</v>
      </c>
      <c r="G28" s="54">
        <f>F28*15</f>
        <v>12000</v>
      </c>
      <c r="H28" s="54">
        <v>200</v>
      </c>
      <c r="I28" s="54">
        <f>H28*4</f>
        <v>800</v>
      </c>
      <c r="J28" s="54">
        <f>I28*20</f>
        <v>16000</v>
      </c>
      <c r="K28" s="78"/>
    </row>
    <row r="29" spans="1:11" x14ac:dyDescent="0.25">
      <c r="A29" s="56"/>
      <c r="B29" s="56"/>
      <c r="C29" s="52"/>
      <c r="D29" s="53"/>
      <c r="E29" s="54"/>
      <c r="F29" s="54"/>
      <c r="G29" s="54"/>
      <c r="H29" s="15"/>
      <c r="I29" s="15"/>
      <c r="J29" s="19"/>
      <c r="K29" s="45"/>
    </row>
    <row r="30" spans="1:11" ht="30" customHeight="1" x14ac:dyDescent="0.25">
      <c r="A30" s="56">
        <v>11</v>
      </c>
      <c r="B30" s="56" t="s">
        <v>57</v>
      </c>
      <c r="C30" s="52"/>
      <c r="D30" s="53"/>
      <c r="E30" s="60">
        <f>SUM(E31:E31)</f>
        <v>200</v>
      </c>
      <c r="F30" s="60">
        <f>SUM(F31:F31)</f>
        <v>800</v>
      </c>
      <c r="G30" s="60">
        <f>SUM(G31:G31)</f>
        <v>16800</v>
      </c>
      <c r="H30" s="60">
        <v>200</v>
      </c>
      <c r="I30" s="60">
        <f>H30*4</f>
        <v>800</v>
      </c>
      <c r="J30" s="60">
        <f>I30*21</f>
        <v>16800</v>
      </c>
      <c r="K30" s="46" t="s">
        <v>71</v>
      </c>
    </row>
    <row r="31" spans="1:11" ht="45" x14ac:dyDescent="0.25">
      <c r="A31" s="56"/>
      <c r="B31" s="56"/>
      <c r="C31" s="52" t="s">
        <v>10</v>
      </c>
      <c r="D31" s="53" t="s">
        <v>58</v>
      </c>
      <c r="E31" s="60">
        <v>200</v>
      </c>
      <c r="F31" s="60">
        <f>E31*4</f>
        <v>800</v>
      </c>
      <c r="G31" s="60">
        <f>F31*21</f>
        <v>16800</v>
      </c>
      <c r="H31" s="60"/>
      <c r="I31" s="60"/>
      <c r="J31" s="65"/>
      <c r="K31" s="46" t="s">
        <v>85</v>
      </c>
    </row>
    <row r="32" spans="1:11" x14ac:dyDescent="0.25">
      <c r="A32" s="56"/>
      <c r="B32" s="56"/>
      <c r="C32" s="52"/>
      <c r="D32" s="53"/>
      <c r="E32" s="60"/>
      <c r="F32" s="60"/>
      <c r="G32" s="60"/>
      <c r="H32" s="60"/>
      <c r="I32" s="60"/>
      <c r="J32" s="65"/>
      <c r="K32" s="46"/>
    </row>
    <row r="33" spans="1:11" x14ac:dyDescent="0.25">
      <c r="A33" s="56"/>
      <c r="B33" s="56"/>
      <c r="C33" s="52"/>
      <c r="D33" s="53"/>
      <c r="E33" s="60"/>
      <c r="F33" s="60"/>
      <c r="G33" s="60"/>
      <c r="H33" s="60"/>
      <c r="I33" s="60"/>
      <c r="J33" s="65"/>
      <c r="K33" s="46"/>
    </row>
    <row r="34" spans="1:11" ht="24" customHeight="1" x14ac:dyDescent="0.25">
      <c r="A34" s="56"/>
      <c r="B34" s="56" t="s">
        <v>31</v>
      </c>
      <c r="C34" s="52"/>
      <c r="D34" s="53"/>
      <c r="E34" s="60">
        <v>800</v>
      </c>
      <c r="F34" s="60">
        <v>3200</v>
      </c>
      <c r="G34" s="60">
        <v>48000</v>
      </c>
      <c r="H34" s="60">
        <v>800</v>
      </c>
      <c r="I34" s="60">
        <v>3200</v>
      </c>
      <c r="J34" s="65">
        <v>29000</v>
      </c>
      <c r="K34" s="46" t="s">
        <v>71</v>
      </c>
    </row>
    <row r="35" spans="1:11" ht="33.75" customHeight="1" x14ac:dyDescent="0.25">
      <c r="A35" s="56"/>
      <c r="B35" s="56"/>
      <c r="C35" s="52" t="s">
        <v>10</v>
      </c>
      <c r="D35" s="53" t="s">
        <v>92</v>
      </c>
      <c r="E35" s="92">
        <v>600</v>
      </c>
      <c r="F35" s="92">
        <v>2400</v>
      </c>
      <c r="G35" s="92">
        <v>36000</v>
      </c>
      <c r="H35" s="92">
        <v>600</v>
      </c>
      <c r="I35" s="92">
        <v>2400</v>
      </c>
      <c r="J35" s="87">
        <v>18000</v>
      </c>
      <c r="K35" s="46" t="s">
        <v>93</v>
      </c>
    </row>
    <row r="36" spans="1:11" ht="13.5" customHeight="1" x14ac:dyDescent="0.25">
      <c r="A36" s="56"/>
      <c r="B36" s="56"/>
      <c r="C36" s="52" t="s">
        <v>12</v>
      </c>
      <c r="D36" s="53" t="s">
        <v>32</v>
      </c>
      <c r="E36" s="92">
        <v>200</v>
      </c>
      <c r="F36" s="92">
        <v>800</v>
      </c>
      <c r="G36" s="92">
        <v>12000</v>
      </c>
      <c r="H36" s="92">
        <v>200</v>
      </c>
      <c r="I36" s="92">
        <v>800</v>
      </c>
      <c r="J36" s="87">
        <v>11000</v>
      </c>
    </row>
    <row r="37" spans="1:11" x14ac:dyDescent="0.25">
      <c r="A37" s="56"/>
      <c r="B37" s="56"/>
      <c r="C37" s="52"/>
      <c r="D37" s="53"/>
      <c r="E37" s="60"/>
      <c r="F37" s="60"/>
      <c r="G37" s="60"/>
      <c r="H37" s="60"/>
      <c r="I37" s="60"/>
      <c r="J37" s="87"/>
    </row>
    <row r="38" spans="1:11" x14ac:dyDescent="0.25">
      <c r="A38" s="56"/>
      <c r="B38" s="56"/>
      <c r="C38" s="52"/>
      <c r="D38" s="53"/>
      <c r="E38" s="60"/>
      <c r="F38" s="60"/>
      <c r="G38" s="60"/>
      <c r="H38" s="60"/>
      <c r="I38" s="60"/>
      <c r="J38" s="87"/>
      <c r="K38" s="46"/>
    </row>
    <row r="39" spans="1:11" ht="14.25" customHeight="1" thickBot="1" x14ac:dyDescent="0.3">
      <c r="A39" s="56"/>
      <c r="B39" s="56"/>
      <c r="C39" s="52"/>
      <c r="D39" s="53"/>
      <c r="E39" s="60"/>
      <c r="F39" s="60"/>
      <c r="G39" s="60"/>
      <c r="H39" s="60"/>
      <c r="I39" s="60"/>
      <c r="J39" s="87"/>
      <c r="K39" s="46"/>
    </row>
    <row r="40" spans="1:11" ht="24.95" customHeight="1" thickTop="1" x14ac:dyDescent="0.25">
      <c r="A40" s="70" t="s">
        <v>33</v>
      </c>
      <c r="B40" s="70"/>
      <c r="C40" s="74">
        <v>18</v>
      </c>
      <c r="D40" s="74"/>
      <c r="E40" s="62">
        <f>SUM(E6,E6,E14,E19,E26,E30,E34)</f>
        <v>4190</v>
      </c>
      <c r="F40" s="62">
        <f>SUM(F6,F14,F19,F26,F30,F34)</f>
        <v>13480</v>
      </c>
      <c r="G40" s="62">
        <f>SUM(G6,G14,G19,G26,G34)</f>
        <v>190200</v>
      </c>
      <c r="H40" s="62">
        <f>SUM(H6,H14,H19,H26,H30,H34)</f>
        <v>3370</v>
      </c>
      <c r="I40" s="62">
        <f>SUM(I34,I30,I26,I19,I14,I6)</f>
        <v>13480</v>
      </c>
      <c r="J40" s="62">
        <f>SUM(J6,J14,J19,J26,J30,J34)</f>
        <v>128200</v>
      </c>
      <c r="K40" s="61"/>
    </row>
    <row r="42" spans="1:11" ht="84.6" customHeight="1" x14ac:dyDescent="0.25">
      <c r="A42" s="75" t="s">
        <v>73</v>
      </c>
      <c r="B42" s="75"/>
      <c r="C42" s="75"/>
      <c r="D42" s="75"/>
      <c r="E42" s="75"/>
      <c r="F42" s="75"/>
      <c r="H42" s="40"/>
      <c r="I42" s="40"/>
    </row>
    <row r="43" spans="1:11" x14ac:dyDescent="0.25">
      <c r="H43" s="40"/>
      <c r="I43" s="40"/>
    </row>
    <row r="44" spans="1:11" x14ac:dyDescent="0.25">
      <c r="H44" s="40"/>
      <c r="I44" s="40"/>
      <c r="J44" s="39"/>
    </row>
  </sheetData>
  <mergeCells count="14">
    <mergeCell ref="K3:K4"/>
    <mergeCell ref="C4:D4"/>
    <mergeCell ref="A1:J1"/>
    <mergeCell ref="A2:J2"/>
    <mergeCell ref="C3:D3"/>
    <mergeCell ref="E3:G3"/>
    <mergeCell ref="H3:J3"/>
    <mergeCell ref="A40:B40"/>
    <mergeCell ref="C40:D40"/>
    <mergeCell ref="A42:F42"/>
    <mergeCell ref="K26:K28"/>
    <mergeCell ref="K6:K12"/>
    <mergeCell ref="K14:K17"/>
    <mergeCell ref="K19:K23"/>
  </mergeCells>
  <pageMargins left="0.6" right="0.7" top="0.75" bottom="0.75" header="0.3" footer="0.3"/>
  <pageSetup paperSize="5" scale="47"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7F571-C770-4FE0-856B-C5AE1C2C2BA1}">
  <dimension ref="A1:P87"/>
  <sheetViews>
    <sheetView view="pageBreakPreview" topLeftCell="A10" zoomScale="93" zoomScaleNormal="100" zoomScaleSheetLayoutView="100" workbookViewId="0">
      <selection activeCell="J42" sqref="J42"/>
    </sheetView>
  </sheetViews>
  <sheetFormatPr defaultRowHeight="15" x14ac:dyDescent="0.25"/>
  <cols>
    <col min="1" max="1" width="5.5703125" style="69" customWidth="1"/>
    <col min="2" max="2" width="23.42578125" style="1" customWidth="1"/>
    <col min="3" max="3" width="4.5703125" style="1" customWidth="1"/>
    <col min="4" max="4" width="19" style="1" customWidth="1"/>
    <col min="5" max="7" width="12.85546875" style="1" customWidth="1"/>
    <col min="8" max="10" width="14.42578125" customWidth="1"/>
    <col min="11" max="11" width="26.85546875" customWidth="1"/>
  </cols>
  <sheetData>
    <row r="1" spans="1:16" ht="18.75" x14ac:dyDescent="0.3">
      <c r="A1" s="72" t="s">
        <v>0</v>
      </c>
      <c r="B1" s="72"/>
      <c r="C1" s="72"/>
      <c r="D1" s="72"/>
      <c r="E1" s="72"/>
      <c r="F1" s="72"/>
      <c r="G1" s="72"/>
      <c r="H1" s="72"/>
      <c r="I1" s="72"/>
      <c r="J1" s="72"/>
    </row>
    <row r="2" spans="1:16" ht="18.75" x14ac:dyDescent="0.3">
      <c r="A2" s="72" t="s">
        <v>42</v>
      </c>
      <c r="B2" s="72"/>
      <c r="C2" s="72"/>
      <c r="D2" s="72"/>
      <c r="E2" s="72"/>
      <c r="F2" s="72"/>
      <c r="G2" s="72"/>
      <c r="H2" s="72"/>
      <c r="I2" s="72"/>
      <c r="J2" s="72"/>
    </row>
    <row r="3" spans="1:16" ht="35.450000000000003" customHeight="1" x14ac:dyDescent="0.25">
      <c r="A3" s="67"/>
      <c r="B3" s="42"/>
      <c r="C3" s="79"/>
      <c r="D3" s="80"/>
      <c r="E3" s="81" t="s">
        <v>63</v>
      </c>
      <c r="F3" s="81"/>
      <c r="G3" s="81"/>
      <c r="H3" s="82" t="s">
        <v>43</v>
      </c>
      <c r="I3" s="83"/>
      <c r="J3" s="84"/>
      <c r="K3" s="81" t="s">
        <v>46</v>
      </c>
    </row>
    <row r="4" spans="1:16" s="1" customFormat="1" ht="33.950000000000003" customHeight="1" thickBot="1" x14ac:dyDescent="0.3">
      <c r="A4" s="2" t="s">
        <v>1</v>
      </c>
      <c r="B4" s="2" t="s">
        <v>2</v>
      </c>
      <c r="C4" s="73" t="s">
        <v>3</v>
      </c>
      <c r="D4" s="73"/>
      <c r="E4" s="3" t="s">
        <v>4</v>
      </c>
      <c r="F4" s="3" t="s">
        <v>5</v>
      </c>
      <c r="G4" s="3" t="s">
        <v>44</v>
      </c>
      <c r="H4" s="3" t="s">
        <v>4</v>
      </c>
      <c r="I4" s="3" t="s">
        <v>5</v>
      </c>
      <c r="J4" s="3" t="s">
        <v>45</v>
      </c>
      <c r="K4" s="85"/>
      <c r="L4" s="4"/>
      <c r="M4" s="4"/>
      <c r="N4" s="4"/>
      <c r="O4" s="4"/>
      <c r="P4" s="4"/>
    </row>
    <row r="5" spans="1:16" ht="8.25" customHeight="1" thickTop="1" x14ac:dyDescent="0.25">
      <c r="A5" s="68"/>
      <c r="B5" s="5"/>
      <c r="C5" s="6"/>
      <c r="D5" s="7"/>
      <c r="E5" s="5"/>
      <c r="F5" s="5"/>
      <c r="G5" s="5"/>
      <c r="H5" s="8"/>
      <c r="I5" s="8"/>
      <c r="J5" s="9"/>
      <c r="K5" s="43"/>
    </row>
    <row r="6" spans="1:16" s="4" customFormat="1" ht="22.5" customHeight="1" x14ac:dyDescent="0.25">
      <c r="A6" s="47">
        <v>1</v>
      </c>
      <c r="B6" s="47" t="s">
        <v>9</v>
      </c>
      <c r="C6" s="48"/>
      <c r="D6" s="49"/>
      <c r="E6" s="50">
        <f>SUM(E7:E8)</f>
        <v>285</v>
      </c>
      <c r="F6" s="50">
        <f>SUM(F7:F8)</f>
        <v>1140</v>
      </c>
      <c r="G6" s="50">
        <f>SUM(G7:G8)</f>
        <v>17100</v>
      </c>
      <c r="H6" s="10"/>
      <c r="I6" s="10"/>
      <c r="J6" s="14"/>
      <c r="K6" s="76" t="s">
        <v>66</v>
      </c>
    </row>
    <row r="7" spans="1:16" ht="14.45" customHeight="1" x14ac:dyDescent="0.25">
      <c r="A7" s="51"/>
      <c r="B7" s="51"/>
      <c r="C7" s="52" t="s">
        <v>10</v>
      </c>
      <c r="D7" s="53" t="s">
        <v>11</v>
      </c>
      <c r="E7" s="54">
        <v>150</v>
      </c>
      <c r="F7" s="54">
        <f>E7*4</f>
        <v>600</v>
      </c>
      <c r="G7" s="54">
        <f>F7*15</f>
        <v>9000</v>
      </c>
      <c r="H7" s="15"/>
      <c r="I7" s="15"/>
      <c r="J7" s="19"/>
      <c r="K7" s="76"/>
    </row>
    <row r="8" spans="1:16" ht="21.95" customHeight="1" x14ac:dyDescent="0.25">
      <c r="A8" s="51"/>
      <c r="B8" s="51"/>
      <c r="C8" s="52" t="s">
        <v>12</v>
      </c>
      <c r="D8" s="53" t="s">
        <v>34</v>
      </c>
      <c r="E8" s="54">
        <v>135</v>
      </c>
      <c r="F8" s="54">
        <f>E8*4</f>
        <v>540</v>
      </c>
      <c r="G8" s="54">
        <f>F8*15</f>
        <v>8100</v>
      </c>
      <c r="H8" s="15"/>
      <c r="I8" s="15"/>
      <c r="J8" s="19"/>
      <c r="K8" s="76"/>
    </row>
    <row r="9" spans="1:16" ht="9.9499999999999993" customHeight="1" x14ac:dyDescent="0.25">
      <c r="A9" s="51"/>
      <c r="B9" s="51"/>
      <c r="C9" s="52"/>
      <c r="D9" s="53"/>
      <c r="E9" s="54"/>
      <c r="F9" s="54"/>
      <c r="G9" s="54"/>
      <c r="H9" s="15"/>
      <c r="I9" s="15"/>
      <c r="J9" s="20"/>
    </row>
    <row r="10" spans="1:16" s="23" customFormat="1" ht="18.600000000000001" customHeight="1" x14ac:dyDescent="0.25">
      <c r="A10" s="47">
        <v>2</v>
      </c>
      <c r="B10" s="47" t="s">
        <v>13</v>
      </c>
      <c r="C10" s="48"/>
      <c r="D10" s="49"/>
      <c r="E10" s="55">
        <f t="shared" ref="E10:J10" si="0">SUM(E11:E16)</f>
        <v>820</v>
      </c>
      <c r="F10" s="55">
        <f t="shared" si="0"/>
        <v>3280</v>
      </c>
      <c r="G10" s="55">
        <f t="shared" si="0"/>
        <v>49200</v>
      </c>
      <c r="H10" s="21">
        <f t="shared" si="0"/>
        <v>820</v>
      </c>
      <c r="I10" s="21">
        <f t="shared" si="0"/>
        <v>3280</v>
      </c>
      <c r="J10" s="21">
        <f t="shared" si="0"/>
        <v>16400</v>
      </c>
      <c r="K10" s="76" t="s">
        <v>64</v>
      </c>
    </row>
    <row r="11" spans="1:16" x14ac:dyDescent="0.25">
      <c r="A11" s="56"/>
      <c r="B11" s="56"/>
      <c r="C11" s="52" t="s">
        <v>10</v>
      </c>
      <c r="D11" s="53" t="s">
        <v>35</v>
      </c>
      <c r="E11" s="54">
        <v>120</v>
      </c>
      <c r="F11" s="54">
        <f t="shared" ref="F11:F16" si="1">E11*4</f>
        <v>480</v>
      </c>
      <c r="G11" s="54">
        <f t="shared" ref="G11:G16" si="2">F11*15</f>
        <v>7200</v>
      </c>
      <c r="H11" s="18">
        <v>120</v>
      </c>
      <c r="I11" s="18">
        <f t="shared" ref="I11:I16" si="3">H11*4</f>
        <v>480</v>
      </c>
      <c r="J11" s="18">
        <f>I11*5</f>
        <v>2400</v>
      </c>
      <c r="K11" s="76"/>
    </row>
    <row r="12" spans="1:16" x14ac:dyDescent="0.25">
      <c r="A12" s="56"/>
      <c r="B12" s="56"/>
      <c r="C12" s="52" t="s">
        <v>12</v>
      </c>
      <c r="D12" s="53" t="s">
        <v>14</v>
      </c>
      <c r="E12" s="54">
        <v>130</v>
      </c>
      <c r="F12" s="54">
        <f t="shared" si="1"/>
        <v>520</v>
      </c>
      <c r="G12" s="54">
        <f t="shared" si="2"/>
        <v>7800</v>
      </c>
      <c r="H12" s="18">
        <v>130</v>
      </c>
      <c r="I12" s="18">
        <f t="shared" si="3"/>
        <v>520</v>
      </c>
      <c r="J12" s="18">
        <f t="shared" ref="J12:J15" si="4">I12*5</f>
        <v>2600</v>
      </c>
      <c r="K12" s="76"/>
    </row>
    <row r="13" spans="1:16" x14ac:dyDescent="0.25">
      <c r="A13" s="56"/>
      <c r="B13" s="56"/>
      <c r="C13" s="52" t="s">
        <v>15</v>
      </c>
      <c r="D13" s="53" t="s">
        <v>16</v>
      </c>
      <c r="E13" s="54">
        <v>120</v>
      </c>
      <c r="F13" s="54">
        <f t="shared" si="1"/>
        <v>480</v>
      </c>
      <c r="G13" s="54">
        <f t="shared" si="2"/>
        <v>7200</v>
      </c>
      <c r="H13" s="18">
        <v>120</v>
      </c>
      <c r="I13" s="18">
        <f t="shared" si="3"/>
        <v>480</v>
      </c>
      <c r="J13" s="18">
        <f t="shared" si="4"/>
        <v>2400</v>
      </c>
      <c r="K13" s="76"/>
    </row>
    <row r="14" spans="1:16" x14ac:dyDescent="0.25">
      <c r="A14" s="56"/>
      <c r="B14" s="56"/>
      <c r="C14" s="52" t="s">
        <v>17</v>
      </c>
      <c r="D14" s="53" t="s">
        <v>18</v>
      </c>
      <c r="E14" s="54">
        <v>150</v>
      </c>
      <c r="F14" s="54">
        <f t="shared" si="1"/>
        <v>600</v>
      </c>
      <c r="G14" s="54">
        <f t="shared" si="2"/>
        <v>9000</v>
      </c>
      <c r="H14" s="18">
        <v>150</v>
      </c>
      <c r="I14" s="18">
        <f t="shared" si="3"/>
        <v>600</v>
      </c>
      <c r="J14" s="18">
        <f t="shared" si="4"/>
        <v>3000</v>
      </c>
      <c r="K14" s="76"/>
    </row>
    <row r="15" spans="1:16" x14ac:dyDescent="0.25">
      <c r="A15" s="56"/>
      <c r="B15" s="56"/>
      <c r="C15" s="52" t="s">
        <v>19</v>
      </c>
      <c r="D15" s="53" t="s">
        <v>20</v>
      </c>
      <c r="E15" s="54">
        <v>150</v>
      </c>
      <c r="F15" s="54">
        <f t="shared" si="1"/>
        <v>600</v>
      </c>
      <c r="G15" s="54">
        <f t="shared" si="2"/>
        <v>9000</v>
      </c>
      <c r="H15" s="18">
        <v>150</v>
      </c>
      <c r="I15" s="18">
        <f t="shared" si="3"/>
        <v>600</v>
      </c>
      <c r="J15" s="18">
        <f t="shared" si="4"/>
        <v>3000</v>
      </c>
      <c r="K15" s="76"/>
    </row>
    <row r="16" spans="1:16" ht="14.1" customHeight="1" x14ac:dyDescent="0.25">
      <c r="A16" s="56"/>
      <c r="B16" s="56"/>
      <c r="C16" s="52" t="s">
        <v>47</v>
      </c>
      <c r="D16" s="86" t="s">
        <v>51</v>
      </c>
      <c r="E16" s="54">
        <v>150</v>
      </c>
      <c r="F16" s="54">
        <f t="shared" si="1"/>
        <v>600</v>
      </c>
      <c r="G16" s="54">
        <f t="shared" si="2"/>
        <v>9000</v>
      </c>
      <c r="H16" s="18">
        <v>150</v>
      </c>
      <c r="I16" s="18">
        <f t="shared" si="3"/>
        <v>600</v>
      </c>
      <c r="J16" s="18">
        <f>I16*5</f>
        <v>3000</v>
      </c>
      <c r="K16" s="76"/>
    </row>
    <row r="17" spans="1:11" ht="50.1" customHeight="1" x14ac:dyDescent="0.25">
      <c r="A17" s="56"/>
      <c r="B17" s="56"/>
      <c r="C17" s="52"/>
      <c r="D17" s="86"/>
      <c r="E17" s="54">
        <v>2017</v>
      </c>
      <c r="F17" s="54">
        <v>6252</v>
      </c>
      <c r="G17" s="54">
        <f>F17*5</f>
        <v>31260</v>
      </c>
      <c r="H17" s="18"/>
      <c r="I17" s="18"/>
      <c r="J17" s="63"/>
      <c r="K17" s="64" t="s">
        <v>79</v>
      </c>
    </row>
    <row r="18" spans="1:11" ht="14.1" customHeight="1" x14ac:dyDescent="0.25">
      <c r="A18" s="56"/>
      <c r="B18" s="56"/>
      <c r="C18" s="52"/>
      <c r="D18" s="53"/>
      <c r="E18" s="54"/>
      <c r="F18" s="54"/>
      <c r="G18" s="54"/>
      <c r="H18" s="15"/>
      <c r="I18" s="15"/>
      <c r="J18" s="20"/>
    </row>
    <row r="19" spans="1:11" s="23" customFormat="1" ht="15.75" x14ac:dyDescent="0.25">
      <c r="A19" s="47">
        <v>3</v>
      </c>
      <c r="B19" s="47" t="s">
        <v>21</v>
      </c>
      <c r="C19" s="48"/>
      <c r="D19" s="49"/>
      <c r="E19" s="55">
        <f t="shared" ref="E19:I19" si="5">SUM(E20:E22)</f>
        <v>600</v>
      </c>
      <c r="F19" s="55">
        <f t="shared" si="5"/>
        <v>2400</v>
      </c>
      <c r="G19" s="55">
        <f t="shared" si="5"/>
        <v>36000</v>
      </c>
      <c r="H19" s="21">
        <f t="shared" si="5"/>
        <v>600</v>
      </c>
      <c r="I19" s="21">
        <f t="shared" si="5"/>
        <v>2400</v>
      </c>
      <c r="J19" s="21">
        <f>SUM(J20:J22)</f>
        <v>12000</v>
      </c>
      <c r="K19" s="76" t="s">
        <v>64</v>
      </c>
    </row>
    <row r="20" spans="1:11" ht="15" customHeight="1" x14ac:dyDescent="0.25">
      <c r="A20" s="56"/>
      <c r="B20" s="56"/>
      <c r="C20" s="52" t="s">
        <v>10</v>
      </c>
      <c r="D20" s="53" t="s">
        <v>22</v>
      </c>
      <c r="E20" s="54">
        <v>200</v>
      </c>
      <c r="F20" s="54">
        <f>E20*4</f>
        <v>800</v>
      </c>
      <c r="G20" s="54">
        <f>F20*15</f>
        <v>12000</v>
      </c>
      <c r="H20" s="18">
        <v>200</v>
      </c>
      <c r="I20" s="18">
        <f>H20*4</f>
        <v>800</v>
      </c>
      <c r="J20" s="18">
        <f>I20*5</f>
        <v>4000</v>
      </c>
      <c r="K20" s="76"/>
    </row>
    <row r="21" spans="1:11" ht="15" customHeight="1" x14ac:dyDescent="0.25">
      <c r="A21" s="56"/>
      <c r="B21" s="56"/>
      <c r="C21" s="52" t="s">
        <v>12</v>
      </c>
      <c r="D21" s="53" t="s">
        <v>36</v>
      </c>
      <c r="E21" s="54">
        <v>200</v>
      </c>
      <c r="F21" s="54">
        <f>E21*4</f>
        <v>800</v>
      </c>
      <c r="G21" s="54">
        <f>F21*15</f>
        <v>12000</v>
      </c>
      <c r="H21" s="18">
        <v>200</v>
      </c>
      <c r="I21" s="18">
        <f>H21*4</f>
        <v>800</v>
      </c>
      <c r="J21" s="18">
        <f t="shared" ref="J21:J22" si="6">I21*5</f>
        <v>4000</v>
      </c>
      <c r="K21" s="76"/>
    </row>
    <row r="22" spans="1:11" ht="15" customHeight="1" x14ac:dyDescent="0.25">
      <c r="A22" s="56"/>
      <c r="B22" s="56"/>
      <c r="C22" s="52" t="s">
        <v>15</v>
      </c>
      <c r="D22" s="53" t="s">
        <v>48</v>
      </c>
      <c r="E22" s="54">
        <v>200</v>
      </c>
      <c r="F22" s="54">
        <f>E22*4</f>
        <v>800</v>
      </c>
      <c r="G22" s="54">
        <f>F22*15</f>
        <v>12000</v>
      </c>
      <c r="H22" s="18">
        <v>200</v>
      </c>
      <c r="I22" s="18">
        <f>H22*4</f>
        <v>800</v>
      </c>
      <c r="J22" s="18">
        <f t="shared" si="6"/>
        <v>4000</v>
      </c>
      <c r="K22" s="76"/>
    </row>
    <row r="23" spans="1:11" ht="9.9499999999999993" customHeight="1" x14ac:dyDescent="0.25">
      <c r="A23" s="51"/>
      <c r="B23" s="51"/>
      <c r="C23" s="52"/>
      <c r="D23" s="53"/>
      <c r="E23" s="54"/>
      <c r="F23" s="54"/>
      <c r="G23" s="54"/>
      <c r="H23" s="15"/>
      <c r="I23" s="15"/>
      <c r="J23" s="20"/>
    </row>
    <row r="24" spans="1:11" s="23" customFormat="1" ht="24.6" customHeight="1" x14ac:dyDescent="0.25">
      <c r="A24" s="47">
        <v>4</v>
      </c>
      <c r="B24" s="47" t="s">
        <v>23</v>
      </c>
      <c r="C24" s="48"/>
      <c r="D24" s="49"/>
      <c r="E24" s="55">
        <f t="shared" ref="E24:J24" si="7">SUM(E25:E28)</f>
        <v>550</v>
      </c>
      <c r="F24" s="55">
        <f t="shared" si="7"/>
        <v>2200</v>
      </c>
      <c r="G24" s="55">
        <f t="shared" si="7"/>
        <v>33000</v>
      </c>
      <c r="H24" s="21">
        <f t="shared" si="7"/>
        <v>550</v>
      </c>
      <c r="I24" s="21">
        <f t="shared" si="7"/>
        <v>2200</v>
      </c>
      <c r="J24" s="21">
        <f t="shared" si="7"/>
        <v>22000</v>
      </c>
      <c r="K24" s="76" t="s">
        <v>65</v>
      </c>
    </row>
    <row r="25" spans="1:11" ht="24.6" customHeight="1" x14ac:dyDescent="0.25">
      <c r="A25" s="51"/>
      <c r="B25" s="51"/>
      <c r="C25" s="52" t="s">
        <v>10</v>
      </c>
      <c r="D25" s="53" t="s">
        <v>24</v>
      </c>
      <c r="E25" s="54">
        <v>100</v>
      </c>
      <c r="F25" s="54">
        <f>E25*4</f>
        <v>400</v>
      </c>
      <c r="G25" s="54">
        <f>F25*15</f>
        <v>6000</v>
      </c>
      <c r="H25" s="18">
        <v>100</v>
      </c>
      <c r="I25" s="18">
        <f>H25*4</f>
        <v>400</v>
      </c>
      <c r="J25" s="18">
        <f>I25*10</f>
        <v>4000</v>
      </c>
      <c r="K25" s="76"/>
    </row>
    <row r="26" spans="1:11" ht="24.6" customHeight="1" x14ac:dyDescent="0.25">
      <c r="A26" s="51"/>
      <c r="B26" s="51"/>
      <c r="C26" s="52" t="s">
        <v>12</v>
      </c>
      <c r="D26" s="53" t="s">
        <v>25</v>
      </c>
      <c r="E26" s="54">
        <v>100</v>
      </c>
      <c r="F26" s="54">
        <f>E26*4</f>
        <v>400</v>
      </c>
      <c r="G26" s="54">
        <f>F26*15</f>
        <v>6000</v>
      </c>
      <c r="H26" s="18">
        <v>100</v>
      </c>
      <c r="I26" s="18">
        <f>H26*4</f>
        <v>400</v>
      </c>
      <c r="J26" s="18">
        <f t="shared" ref="J26:J28" si="8">I26*10</f>
        <v>4000</v>
      </c>
      <c r="K26" s="76"/>
    </row>
    <row r="27" spans="1:11" ht="24.6" customHeight="1" x14ac:dyDescent="0.25">
      <c r="A27" s="51"/>
      <c r="B27" s="51"/>
      <c r="C27" s="52" t="s">
        <v>15</v>
      </c>
      <c r="D27" s="53" t="s">
        <v>49</v>
      </c>
      <c r="E27" s="54">
        <v>150</v>
      </c>
      <c r="F27" s="54">
        <f>E27*4</f>
        <v>600</v>
      </c>
      <c r="G27" s="54">
        <f>F27*15</f>
        <v>9000</v>
      </c>
      <c r="H27" s="18">
        <v>150</v>
      </c>
      <c r="I27" s="18">
        <f>H27*4</f>
        <v>600</v>
      </c>
      <c r="J27" s="18">
        <f t="shared" si="8"/>
        <v>6000</v>
      </c>
      <c r="K27" s="76"/>
    </row>
    <row r="28" spans="1:11" ht="24.6" customHeight="1" x14ac:dyDescent="0.25">
      <c r="A28" s="51"/>
      <c r="B28" s="51"/>
      <c r="C28" s="52" t="s">
        <v>17</v>
      </c>
      <c r="D28" s="57" t="s">
        <v>50</v>
      </c>
      <c r="E28" s="54">
        <v>200</v>
      </c>
      <c r="F28" s="54">
        <f>E28*4</f>
        <v>800</v>
      </c>
      <c r="G28" s="54">
        <f>F28*15</f>
        <v>12000</v>
      </c>
      <c r="H28" s="18">
        <v>200</v>
      </c>
      <c r="I28" s="18">
        <f>H28*4</f>
        <v>800</v>
      </c>
      <c r="J28" s="18">
        <f t="shared" si="8"/>
        <v>8000</v>
      </c>
      <c r="K28" s="76"/>
    </row>
    <row r="29" spans="1:11" ht="12" customHeight="1" x14ac:dyDescent="0.25">
      <c r="A29" s="51"/>
      <c r="B29" s="51"/>
      <c r="C29" s="52"/>
      <c r="D29" s="58"/>
      <c r="E29" s="54"/>
      <c r="F29" s="54"/>
      <c r="G29" s="54"/>
      <c r="H29" s="15"/>
      <c r="I29" s="15"/>
      <c r="J29" s="20"/>
    </row>
    <row r="30" spans="1:11" s="23" customFormat="1" ht="24.6" customHeight="1" x14ac:dyDescent="0.25">
      <c r="A30" s="47">
        <v>5</v>
      </c>
      <c r="B30" s="47" t="s">
        <v>37</v>
      </c>
      <c r="C30" s="48"/>
      <c r="D30" s="59"/>
      <c r="E30" s="55">
        <f>SUM(E31:E32)</f>
        <v>400</v>
      </c>
      <c r="F30" s="55">
        <f>SUM(F31:F32)</f>
        <v>1600</v>
      </c>
      <c r="G30" s="55">
        <f>SUM(G31:G32)</f>
        <v>24000</v>
      </c>
      <c r="H30" s="10"/>
      <c r="I30" s="10"/>
      <c r="J30" s="22"/>
      <c r="K30" s="76" t="s">
        <v>67</v>
      </c>
    </row>
    <row r="31" spans="1:11" ht="24.6" customHeight="1" x14ac:dyDescent="0.25">
      <c r="A31" s="51"/>
      <c r="B31" s="51"/>
      <c r="C31" s="52" t="s">
        <v>10</v>
      </c>
      <c r="D31" s="53" t="s">
        <v>38</v>
      </c>
      <c r="E31" s="54">
        <v>200</v>
      </c>
      <c r="F31" s="54">
        <f>E31*4</f>
        <v>800</v>
      </c>
      <c r="G31" s="54">
        <f>F31*15</f>
        <v>12000</v>
      </c>
      <c r="H31" s="15"/>
      <c r="I31" s="15"/>
      <c r="J31" s="20"/>
      <c r="K31" s="76"/>
    </row>
    <row r="32" spans="1:11" ht="24.6" customHeight="1" x14ac:dyDescent="0.25">
      <c r="A32" s="51"/>
      <c r="B32" s="51"/>
      <c r="C32" s="52" t="s">
        <v>12</v>
      </c>
      <c r="D32" s="53" t="s">
        <v>39</v>
      </c>
      <c r="E32" s="54">
        <v>200</v>
      </c>
      <c r="F32" s="54">
        <f>E32*4</f>
        <v>800</v>
      </c>
      <c r="G32" s="54">
        <f>F32*15</f>
        <v>12000</v>
      </c>
      <c r="H32" s="15"/>
      <c r="I32" s="15"/>
      <c r="J32" s="20"/>
      <c r="K32" s="76"/>
    </row>
    <row r="33" spans="1:11" ht="9.9499999999999993" customHeight="1" x14ac:dyDescent="0.25">
      <c r="A33" s="51"/>
      <c r="B33" s="51"/>
      <c r="C33" s="52"/>
      <c r="D33" s="53"/>
      <c r="E33" s="54"/>
      <c r="F33" s="54"/>
      <c r="G33" s="54"/>
      <c r="H33" s="15"/>
      <c r="I33" s="15"/>
      <c r="J33" s="20"/>
    </row>
    <row r="34" spans="1:11" s="23" customFormat="1" ht="37.5" customHeight="1" x14ac:dyDescent="0.25">
      <c r="A34" s="47">
        <v>6</v>
      </c>
      <c r="B34" s="47" t="s">
        <v>27</v>
      </c>
      <c r="C34" s="48"/>
      <c r="D34" s="49"/>
      <c r="E34" s="55">
        <f>SUM(E35:E35)</f>
        <v>250</v>
      </c>
      <c r="F34" s="50">
        <f>SUM(F35:F35)</f>
        <v>1000</v>
      </c>
      <c r="G34" s="50">
        <f>SUM(G35:G35)</f>
        <v>15000</v>
      </c>
      <c r="H34" s="10"/>
      <c r="I34" s="10"/>
      <c r="J34" s="22"/>
      <c r="K34" s="76" t="s">
        <v>67</v>
      </c>
    </row>
    <row r="35" spans="1:11" ht="37.5" customHeight="1" x14ac:dyDescent="0.25">
      <c r="A35" s="51"/>
      <c r="B35" s="51"/>
      <c r="C35" s="52" t="s">
        <v>10</v>
      </c>
      <c r="D35" s="53" t="s">
        <v>28</v>
      </c>
      <c r="E35" s="54">
        <v>250</v>
      </c>
      <c r="F35" s="54">
        <f>E35*4</f>
        <v>1000</v>
      </c>
      <c r="G35" s="54">
        <f>F35*15</f>
        <v>15000</v>
      </c>
      <c r="H35" s="15"/>
      <c r="I35" s="15"/>
      <c r="J35" s="19"/>
      <c r="K35" s="76"/>
    </row>
    <row r="36" spans="1:11" ht="9.9499999999999993" customHeight="1" x14ac:dyDescent="0.25">
      <c r="A36" s="51"/>
      <c r="B36" s="51"/>
      <c r="C36" s="52"/>
      <c r="D36" s="53"/>
      <c r="E36" s="54"/>
      <c r="F36" s="51"/>
      <c r="G36" s="51"/>
      <c r="H36" s="15"/>
      <c r="I36" s="15"/>
      <c r="J36" s="20"/>
      <c r="K36" s="45"/>
    </row>
    <row r="37" spans="1:11" s="23" customFormat="1" ht="33.950000000000003" customHeight="1" x14ac:dyDescent="0.25">
      <c r="A37" s="47">
        <v>7</v>
      </c>
      <c r="B37" s="47" t="s">
        <v>29</v>
      </c>
      <c r="C37" s="48"/>
      <c r="D37" s="49"/>
      <c r="E37" s="55">
        <f>SUM(E38:E38)</f>
        <v>200</v>
      </c>
      <c r="F37" s="50">
        <f>SUM(F38:F38)</f>
        <v>800</v>
      </c>
      <c r="G37" s="50">
        <f>SUM(G38:G38)</f>
        <v>12000</v>
      </c>
      <c r="H37" s="10"/>
      <c r="I37" s="10"/>
      <c r="J37" s="22"/>
      <c r="K37" s="77" t="s">
        <v>67</v>
      </c>
    </row>
    <row r="38" spans="1:11" ht="33.950000000000003" customHeight="1" x14ac:dyDescent="0.25">
      <c r="A38" s="51"/>
      <c r="B38" s="51"/>
      <c r="C38" s="52" t="s">
        <v>10</v>
      </c>
      <c r="D38" s="53" t="s">
        <v>30</v>
      </c>
      <c r="E38" s="54">
        <v>200</v>
      </c>
      <c r="F38" s="54">
        <f>E38*4</f>
        <v>800</v>
      </c>
      <c r="G38" s="54">
        <f>F38*15</f>
        <v>12000</v>
      </c>
      <c r="H38" s="15"/>
      <c r="I38" s="15"/>
      <c r="J38" s="19"/>
      <c r="K38" s="77"/>
    </row>
    <row r="39" spans="1:11" ht="9.9499999999999993" customHeight="1" x14ac:dyDescent="0.25">
      <c r="A39" s="51"/>
      <c r="B39" s="51"/>
      <c r="C39" s="52"/>
      <c r="D39" s="53"/>
      <c r="E39" s="51"/>
      <c r="F39" s="51"/>
      <c r="G39" s="51"/>
      <c r="H39" s="30"/>
      <c r="I39" s="30"/>
      <c r="J39" s="31"/>
      <c r="K39" s="45"/>
    </row>
    <row r="40" spans="1:11" ht="28.5" customHeight="1" x14ac:dyDescent="0.25">
      <c r="A40" s="47">
        <v>8</v>
      </c>
      <c r="B40" s="47" t="s">
        <v>31</v>
      </c>
      <c r="C40" s="48"/>
      <c r="D40" s="49"/>
      <c r="E40" s="50">
        <f>SUM(E41:E42)</f>
        <v>400</v>
      </c>
      <c r="F40" s="50">
        <f>SUM(F41:F42)</f>
        <v>1600</v>
      </c>
      <c r="G40" s="50">
        <f>SUM(G41:G42)</f>
        <v>24000</v>
      </c>
      <c r="H40" s="10"/>
      <c r="I40" s="10"/>
      <c r="J40" s="89">
        <v>29000</v>
      </c>
      <c r="K40" s="78" t="s">
        <v>68</v>
      </c>
    </row>
    <row r="41" spans="1:11" ht="28.5" customHeight="1" x14ac:dyDescent="0.25">
      <c r="A41" s="51"/>
      <c r="B41" s="51"/>
      <c r="C41" s="52" t="s">
        <v>10</v>
      </c>
      <c r="D41" s="53" t="s">
        <v>32</v>
      </c>
      <c r="E41" s="54">
        <v>200</v>
      </c>
      <c r="F41" s="54">
        <f>E41*4</f>
        <v>800</v>
      </c>
      <c r="G41" s="54">
        <f>F41*15</f>
        <v>12000</v>
      </c>
      <c r="H41" s="15"/>
      <c r="I41" s="15"/>
      <c r="J41" s="88">
        <v>11000</v>
      </c>
      <c r="K41" s="78"/>
    </row>
    <row r="42" spans="1:11" ht="28.5" customHeight="1" x14ac:dyDescent="0.25">
      <c r="A42" s="51"/>
      <c r="B42" s="51"/>
      <c r="C42" s="52" t="s">
        <v>12</v>
      </c>
      <c r="D42" s="53" t="s">
        <v>40</v>
      </c>
      <c r="E42" s="54">
        <v>200</v>
      </c>
      <c r="F42" s="54">
        <f>E42*4</f>
        <v>800</v>
      </c>
      <c r="G42" s="54">
        <f>F42*15</f>
        <v>12000</v>
      </c>
      <c r="H42" s="15"/>
      <c r="I42" s="15"/>
      <c r="J42" s="19"/>
      <c r="K42" s="78"/>
    </row>
    <row r="43" spans="1:11" x14ac:dyDescent="0.25">
      <c r="A43" s="51"/>
      <c r="B43" s="51"/>
      <c r="C43" s="52" t="s">
        <v>15</v>
      </c>
      <c r="D43" s="53" t="s">
        <v>83</v>
      </c>
      <c r="E43" s="54">
        <v>600</v>
      </c>
      <c r="F43" s="54">
        <f>E43*4</f>
        <v>2400</v>
      </c>
      <c r="G43" s="54">
        <f>F43*15</f>
        <v>36000</v>
      </c>
      <c r="H43" s="15"/>
      <c r="I43" s="15"/>
      <c r="J43" s="88">
        <v>6000</v>
      </c>
      <c r="K43" s="78"/>
    </row>
    <row r="44" spans="1:11" ht="30" x14ac:dyDescent="0.25">
      <c r="A44" s="51"/>
      <c r="B44" s="51"/>
      <c r="C44" s="52" t="s">
        <v>17</v>
      </c>
      <c r="D44" s="66" t="s">
        <v>91</v>
      </c>
      <c r="E44" s="54">
        <v>200</v>
      </c>
      <c r="F44" s="54">
        <f>E44*4</f>
        <v>800</v>
      </c>
      <c r="G44" s="54">
        <f>F44*15</f>
        <v>12000</v>
      </c>
      <c r="H44" s="15"/>
      <c r="I44" s="15"/>
      <c r="J44" s="88">
        <v>12000</v>
      </c>
      <c r="K44" s="78"/>
    </row>
    <row r="45" spans="1:11" x14ac:dyDescent="0.25">
      <c r="A45" s="51"/>
      <c r="B45" s="51"/>
      <c r="C45" s="52"/>
      <c r="D45" s="53"/>
      <c r="E45" s="54"/>
      <c r="F45" s="54"/>
      <c r="G45" s="54"/>
      <c r="H45" s="15"/>
      <c r="I45" s="15"/>
      <c r="J45" s="19"/>
      <c r="K45" s="45"/>
    </row>
    <row r="46" spans="1:11" ht="60" x14ac:dyDescent="0.25">
      <c r="A46" s="56">
        <v>9</v>
      </c>
      <c r="B46" s="56" t="s">
        <v>52</v>
      </c>
      <c r="C46" s="52"/>
      <c r="D46" s="53"/>
      <c r="E46" s="60">
        <v>200</v>
      </c>
      <c r="F46" s="60">
        <f>E46*4</f>
        <v>800</v>
      </c>
      <c r="G46" s="60">
        <f>F46*15</f>
        <v>12000</v>
      </c>
      <c r="H46" s="15"/>
      <c r="I46" s="15"/>
      <c r="J46" s="19"/>
      <c r="K46" s="46" t="s">
        <v>69</v>
      </c>
    </row>
    <row r="47" spans="1:11" x14ac:dyDescent="0.25">
      <c r="A47" s="56"/>
      <c r="B47" s="56"/>
      <c r="C47" s="52" t="s">
        <v>10</v>
      </c>
      <c r="D47" s="53" t="s">
        <v>53</v>
      </c>
      <c r="E47" s="60">
        <v>200</v>
      </c>
      <c r="F47" s="60">
        <f>E47*4</f>
        <v>800</v>
      </c>
      <c r="G47" s="60">
        <f>F47*15</f>
        <v>12000</v>
      </c>
      <c r="H47" s="15"/>
      <c r="I47" s="15"/>
      <c r="J47" s="19"/>
      <c r="K47" s="46"/>
    </row>
    <row r="48" spans="1:11" x14ac:dyDescent="0.25">
      <c r="A48" s="56"/>
      <c r="B48" s="56"/>
      <c r="C48" s="52"/>
      <c r="D48" s="53"/>
      <c r="E48" s="54"/>
      <c r="F48" s="54"/>
      <c r="G48" s="54"/>
      <c r="H48" s="15"/>
      <c r="I48" s="15"/>
      <c r="J48" s="19"/>
      <c r="K48" s="45"/>
    </row>
    <row r="49" spans="1:11" ht="24.6" customHeight="1" x14ac:dyDescent="0.25">
      <c r="A49" s="56">
        <v>10</v>
      </c>
      <c r="B49" s="56" t="s">
        <v>54</v>
      </c>
      <c r="C49" s="52"/>
      <c r="D49" s="53"/>
      <c r="E49" s="60">
        <f t="shared" ref="E49:J49" si="9">SUM(E50:E51)</f>
        <v>400</v>
      </c>
      <c r="F49" s="60">
        <f t="shared" si="9"/>
        <v>1600</v>
      </c>
      <c r="G49" s="60">
        <f t="shared" si="9"/>
        <v>24000</v>
      </c>
      <c r="H49" s="60">
        <f t="shared" si="9"/>
        <v>400</v>
      </c>
      <c r="I49" s="60">
        <f t="shared" si="9"/>
        <v>1600</v>
      </c>
      <c r="J49" s="60">
        <f t="shared" si="9"/>
        <v>32000</v>
      </c>
      <c r="K49" s="78" t="s">
        <v>70</v>
      </c>
    </row>
    <row r="50" spans="1:11" ht="24.6" customHeight="1" x14ac:dyDescent="0.25">
      <c r="A50" s="56"/>
      <c r="B50" s="56"/>
      <c r="C50" s="52" t="s">
        <v>10</v>
      </c>
      <c r="D50" s="53" t="s">
        <v>55</v>
      </c>
      <c r="E50" s="54">
        <v>200</v>
      </c>
      <c r="F50" s="54">
        <f>E50*4</f>
        <v>800</v>
      </c>
      <c r="G50" s="54">
        <f>F50*15</f>
        <v>12000</v>
      </c>
      <c r="H50" s="54">
        <v>200</v>
      </c>
      <c r="I50" s="54">
        <f>H50*4</f>
        <v>800</v>
      </c>
      <c r="J50" s="54">
        <f>I50*20</f>
        <v>16000</v>
      </c>
      <c r="K50" s="78"/>
    </row>
    <row r="51" spans="1:11" ht="24.6" customHeight="1" x14ac:dyDescent="0.25">
      <c r="A51" s="56"/>
      <c r="B51" s="56"/>
      <c r="C51" s="52" t="s">
        <v>12</v>
      </c>
      <c r="D51" s="53" t="s">
        <v>56</v>
      </c>
      <c r="E51" s="54">
        <v>200</v>
      </c>
      <c r="F51" s="54">
        <f>E51*4</f>
        <v>800</v>
      </c>
      <c r="G51" s="54">
        <f>F51*15</f>
        <v>12000</v>
      </c>
      <c r="H51" s="54">
        <v>200</v>
      </c>
      <c r="I51" s="54">
        <f>H51*4</f>
        <v>800</v>
      </c>
      <c r="J51" s="54">
        <f>I51*20</f>
        <v>16000</v>
      </c>
      <c r="K51" s="78"/>
    </row>
    <row r="52" spans="1:11" x14ac:dyDescent="0.25">
      <c r="A52" s="56"/>
      <c r="B52" s="56"/>
      <c r="C52" s="52"/>
      <c r="D52" s="53"/>
      <c r="E52" s="54"/>
      <c r="F52" s="54"/>
      <c r="G52" s="54"/>
      <c r="H52" s="15"/>
      <c r="I52" s="15"/>
      <c r="J52" s="19"/>
      <c r="K52" s="45"/>
    </row>
    <row r="53" spans="1:11" ht="90" x14ac:dyDescent="0.25">
      <c r="A53" s="56">
        <v>11</v>
      </c>
      <c r="B53" s="56" t="s">
        <v>57</v>
      </c>
      <c r="C53" s="52"/>
      <c r="D53" s="53"/>
      <c r="E53" s="60">
        <f>SUM(E54:E55)</f>
        <v>530</v>
      </c>
      <c r="F53" s="60">
        <f t="shared" ref="F53:G53" si="10">SUM(F54:F55)</f>
        <v>2120</v>
      </c>
      <c r="G53" s="60">
        <f t="shared" si="10"/>
        <v>44520</v>
      </c>
      <c r="H53" s="60">
        <v>200</v>
      </c>
      <c r="I53" s="60">
        <f>H53*4</f>
        <v>800</v>
      </c>
      <c r="J53" s="60">
        <f>I53*21</f>
        <v>16800</v>
      </c>
      <c r="K53" s="46" t="s">
        <v>71</v>
      </c>
    </row>
    <row r="54" spans="1:11" ht="45" x14ac:dyDescent="0.25">
      <c r="A54" s="56"/>
      <c r="B54" s="56"/>
      <c r="C54" s="52" t="s">
        <v>10</v>
      </c>
      <c r="D54" s="53" t="s">
        <v>58</v>
      </c>
      <c r="E54" s="60">
        <v>200</v>
      </c>
      <c r="F54" s="60">
        <f>E54*4</f>
        <v>800</v>
      </c>
      <c r="G54" s="60">
        <f>F54*21</f>
        <v>16800</v>
      </c>
      <c r="H54" s="60"/>
      <c r="I54" s="60"/>
      <c r="J54" s="65"/>
      <c r="K54" s="46" t="s">
        <v>85</v>
      </c>
    </row>
    <row r="55" spans="1:11" x14ac:dyDescent="0.25">
      <c r="A55" s="56"/>
      <c r="B55" s="56"/>
      <c r="C55" s="52" t="s">
        <v>12</v>
      </c>
      <c r="D55" s="53" t="s">
        <v>84</v>
      </c>
      <c r="E55" s="60">
        <v>330</v>
      </c>
      <c r="F55" s="60">
        <f>E55*4</f>
        <v>1320</v>
      </c>
      <c r="G55" s="60">
        <f>F55*21</f>
        <v>27720</v>
      </c>
      <c r="H55" s="60"/>
      <c r="I55" s="60"/>
      <c r="J55" s="65"/>
      <c r="K55" s="46"/>
    </row>
    <row r="56" spans="1:11" x14ac:dyDescent="0.25">
      <c r="A56" s="56"/>
      <c r="B56" s="56"/>
      <c r="C56" s="52"/>
      <c r="D56" s="53"/>
      <c r="E56" s="54"/>
      <c r="F56" s="54"/>
      <c r="G56" s="54"/>
      <c r="H56" s="15"/>
      <c r="I56" s="15"/>
      <c r="J56" s="19"/>
      <c r="K56" s="45"/>
    </row>
    <row r="57" spans="1:11" ht="60" x14ac:dyDescent="0.25">
      <c r="A57" s="56">
        <v>12</v>
      </c>
      <c r="B57" s="56" t="s">
        <v>59</v>
      </c>
      <c r="C57" s="52"/>
      <c r="D57" s="53"/>
      <c r="E57" s="60">
        <v>200</v>
      </c>
      <c r="F57" s="60">
        <f>E57*4</f>
        <v>800</v>
      </c>
      <c r="G57" s="60">
        <f>F57*15</f>
        <v>12000</v>
      </c>
      <c r="H57" s="15"/>
      <c r="I57" s="15"/>
      <c r="J57" s="19"/>
      <c r="K57" s="46" t="s">
        <v>72</v>
      </c>
    </row>
    <row r="58" spans="1:11" x14ac:dyDescent="0.25">
      <c r="A58" s="56"/>
      <c r="B58" s="56"/>
      <c r="C58" s="52" t="s">
        <v>10</v>
      </c>
      <c r="D58" s="53" t="s">
        <v>60</v>
      </c>
      <c r="E58" s="60">
        <v>200</v>
      </c>
      <c r="F58" s="60">
        <f>E58*4</f>
        <v>800</v>
      </c>
      <c r="G58" s="60">
        <f>F58*15</f>
        <v>12000</v>
      </c>
      <c r="H58" s="15"/>
      <c r="I58" s="15"/>
      <c r="J58" s="19"/>
      <c r="K58" s="46"/>
    </row>
    <row r="59" spans="1:11" x14ac:dyDescent="0.25">
      <c r="A59" s="51"/>
      <c r="B59" s="51"/>
      <c r="C59" s="52"/>
      <c r="D59" s="53"/>
      <c r="E59" s="60"/>
      <c r="F59" s="54"/>
      <c r="G59" s="54"/>
      <c r="H59" s="15"/>
      <c r="I59" s="15"/>
      <c r="J59" s="19"/>
      <c r="K59" s="45"/>
    </row>
    <row r="60" spans="1:11" ht="57.95" customHeight="1" x14ac:dyDescent="0.25">
      <c r="A60" s="56">
        <v>13</v>
      </c>
      <c r="B60" s="56" t="s">
        <v>61</v>
      </c>
      <c r="C60" s="52"/>
      <c r="D60" s="53"/>
      <c r="E60" s="60">
        <f>SUM(E61:E62)</f>
        <v>1470</v>
      </c>
      <c r="F60" s="60">
        <f t="shared" ref="F60:G60" si="11">SUM(F61:F62)</f>
        <v>5880</v>
      </c>
      <c r="G60" s="60">
        <f t="shared" si="11"/>
        <v>88200</v>
      </c>
      <c r="H60" s="15"/>
      <c r="I60" s="15"/>
      <c r="J60" s="19"/>
      <c r="K60" s="78" t="s">
        <v>72</v>
      </c>
    </row>
    <row r="61" spans="1:11" x14ac:dyDescent="0.25">
      <c r="A61" s="56"/>
      <c r="B61" s="56"/>
      <c r="C61" s="52" t="s">
        <v>10</v>
      </c>
      <c r="D61" s="53" t="s">
        <v>62</v>
      </c>
      <c r="E61" s="60">
        <v>200</v>
      </c>
      <c r="F61" s="60">
        <f>E61*4</f>
        <v>800</v>
      </c>
      <c r="G61" s="60">
        <f>F61*15</f>
        <v>12000</v>
      </c>
      <c r="H61" s="15"/>
      <c r="I61" s="15"/>
      <c r="J61" s="19"/>
      <c r="K61" s="78"/>
    </row>
    <row r="62" spans="1:11" x14ac:dyDescent="0.25">
      <c r="A62" s="56"/>
      <c r="B62" s="56"/>
      <c r="C62" s="52" t="s">
        <v>12</v>
      </c>
      <c r="D62" s="53" t="s">
        <v>90</v>
      </c>
      <c r="E62" s="60">
        <v>1270</v>
      </c>
      <c r="F62" s="60">
        <f>E62*4</f>
        <v>5080</v>
      </c>
      <c r="G62" s="60">
        <f>F62*15</f>
        <v>76200</v>
      </c>
      <c r="H62" s="15"/>
      <c r="I62" s="15"/>
      <c r="J62" s="19"/>
      <c r="K62" s="46"/>
    </row>
    <row r="63" spans="1:11" x14ac:dyDescent="0.25">
      <c r="A63" s="56"/>
      <c r="B63" s="56"/>
      <c r="C63" s="52"/>
      <c r="D63" s="53"/>
      <c r="E63" s="60"/>
      <c r="F63" s="60"/>
      <c r="G63" s="60"/>
      <c r="H63" s="15"/>
      <c r="I63" s="15"/>
      <c r="J63" s="19"/>
      <c r="K63" s="46"/>
    </row>
    <row r="64" spans="1:11" ht="60" x14ac:dyDescent="0.25">
      <c r="A64" s="56">
        <v>14</v>
      </c>
      <c r="B64" s="56" t="s">
        <v>74</v>
      </c>
      <c r="C64" s="52"/>
      <c r="D64" s="53"/>
      <c r="E64" s="60">
        <v>200</v>
      </c>
      <c r="F64" s="60">
        <f>E64*4</f>
        <v>800</v>
      </c>
      <c r="G64" s="60">
        <f>F64*15</f>
        <v>12000</v>
      </c>
      <c r="H64" s="15"/>
      <c r="I64" s="15"/>
      <c r="J64" s="19"/>
      <c r="K64" s="46" t="s">
        <v>76</v>
      </c>
    </row>
    <row r="65" spans="1:11" x14ac:dyDescent="0.25">
      <c r="A65" s="56"/>
      <c r="B65" s="56"/>
      <c r="C65" s="52" t="s">
        <v>10</v>
      </c>
      <c r="D65" s="53" t="s">
        <v>75</v>
      </c>
      <c r="E65" s="60">
        <v>200</v>
      </c>
      <c r="F65" s="60">
        <f>E65*4</f>
        <v>800</v>
      </c>
      <c r="G65" s="60">
        <f>F65*15</f>
        <v>12000</v>
      </c>
      <c r="H65" s="15"/>
      <c r="I65" s="15"/>
      <c r="J65" s="19"/>
      <c r="K65" s="46"/>
    </row>
    <row r="66" spans="1:11" x14ac:dyDescent="0.25">
      <c r="A66" s="56"/>
      <c r="B66" s="56"/>
      <c r="C66" s="52"/>
      <c r="D66" s="53"/>
      <c r="E66" s="60"/>
      <c r="F66" s="60"/>
      <c r="G66" s="60"/>
      <c r="H66" s="15"/>
      <c r="I66" s="15"/>
      <c r="J66" s="19"/>
      <c r="K66" s="46"/>
    </row>
    <row r="67" spans="1:11" ht="57.95" customHeight="1" x14ac:dyDescent="0.25">
      <c r="A67" s="56">
        <v>15</v>
      </c>
      <c r="B67" s="56" t="s">
        <v>20</v>
      </c>
      <c r="C67" s="52"/>
      <c r="D67" s="53"/>
      <c r="E67" s="60">
        <f>SUM(E68:E70)</f>
        <v>889</v>
      </c>
      <c r="F67" s="60">
        <f t="shared" ref="F67:G67" si="12">SUM(F68:F70)</f>
        <v>3556</v>
      </c>
      <c r="G67" s="60">
        <f t="shared" si="12"/>
        <v>53340</v>
      </c>
      <c r="H67" s="15"/>
      <c r="I67" s="15"/>
      <c r="J67" s="19"/>
      <c r="K67" s="78" t="s">
        <v>78</v>
      </c>
    </row>
    <row r="68" spans="1:11" x14ac:dyDescent="0.25">
      <c r="A68" s="56"/>
      <c r="B68" s="56"/>
      <c r="C68" s="52" t="s">
        <v>10</v>
      </c>
      <c r="D68" s="53" t="s">
        <v>77</v>
      </c>
      <c r="E68" s="60">
        <v>500</v>
      </c>
      <c r="F68" s="60">
        <f>E68*4</f>
        <v>2000</v>
      </c>
      <c r="G68" s="60">
        <f>F68*15</f>
        <v>30000</v>
      </c>
      <c r="H68" s="15"/>
      <c r="I68" s="15"/>
      <c r="J68" s="19"/>
      <c r="K68" s="78"/>
    </row>
    <row r="69" spans="1:11" x14ac:dyDescent="0.25">
      <c r="A69" s="56"/>
      <c r="B69" s="56"/>
      <c r="C69" s="52" t="s">
        <v>12</v>
      </c>
      <c r="D69" s="53" t="s">
        <v>86</v>
      </c>
      <c r="E69" s="60">
        <v>253</v>
      </c>
      <c r="F69" s="60">
        <f>E69*4</f>
        <v>1012</v>
      </c>
      <c r="G69" s="60">
        <f>F69*15</f>
        <v>15180</v>
      </c>
      <c r="H69" s="15"/>
      <c r="I69" s="15"/>
      <c r="J69" s="19"/>
      <c r="K69" s="78"/>
    </row>
    <row r="70" spans="1:11" x14ac:dyDescent="0.25">
      <c r="A70" s="56"/>
      <c r="B70" s="56"/>
      <c r="C70" s="52" t="s">
        <v>15</v>
      </c>
      <c r="D70" s="53" t="s">
        <v>87</v>
      </c>
      <c r="E70" s="60">
        <v>136</v>
      </c>
      <c r="F70" s="60">
        <f>E70*4</f>
        <v>544</v>
      </c>
      <c r="G70" s="60">
        <f>F70*15</f>
        <v>8160</v>
      </c>
      <c r="H70" s="15"/>
      <c r="I70" s="15"/>
      <c r="J70" s="19"/>
      <c r="K70" s="46"/>
    </row>
    <row r="71" spans="1:11" x14ac:dyDescent="0.25">
      <c r="A71" s="56"/>
      <c r="B71" s="56"/>
      <c r="C71" s="52"/>
      <c r="D71" s="53"/>
      <c r="E71" s="60"/>
      <c r="F71" s="60"/>
      <c r="G71" s="60"/>
      <c r="H71" s="15"/>
      <c r="I71" s="15"/>
      <c r="J71" s="19"/>
      <c r="K71" s="46"/>
    </row>
    <row r="72" spans="1:11" x14ac:dyDescent="0.25">
      <c r="A72" s="56"/>
      <c r="B72" s="56"/>
      <c r="C72" s="52"/>
      <c r="D72" s="53"/>
      <c r="E72" s="60"/>
      <c r="F72" s="60"/>
      <c r="G72" s="60"/>
      <c r="H72" s="15"/>
      <c r="I72" s="15"/>
      <c r="J72" s="19"/>
      <c r="K72" s="46"/>
    </row>
    <row r="73" spans="1:11" x14ac:dyDescent="0.25">
      <c r="A73" s="56">
        <v>16</v>
      </c>
      <c r="B73" s="56" t="s">
        <v>80</v>
      </c>
      <c r="C73" s="52"/>
      <c r="D73" s="53"/>
      <c r="E73" s="60">
        <f>SUM(E74:E75)</f>
        <v>205</v>
      </c>
      <c r="F73" s="60">
        <f t="shared" ref="F73:G73" si="13">SUM(F74:F75)</f>
        <v>820</v>
      </c>
      <c r="G73" s="60">
        <f t="shared" si="13"/>
        <v>12300</v>
      </c>
      <c r="H73" s="15"/>
      <c r="I73" s="15"/>
      <c r="J73" s="19"/>
      <c r="K73" s="46"/>
    </row>
    <row r="74" spans="1:11" x14ac:dyDescent="0.25">
      <c r="A74" s="56"/>
      <c r="B74" s="56"/>
      <c r="C74" s="52" t="s">
        <v>10</v>
      </c>
      <c r="D74" s="53" t="s">
        <v>82</v>
      </c>
      <c r="E74" s="60">
        <v>105</v>
      </c>
      <c r="F74" s="60">
        <f>E74*4</f>
        <v>420</v>
      </c>
      <c r="G74" s="60">
        <f>F74*15</f>
        <v>6300</v>
      </c>
      <c r="H74" s="15"/>
      <c r="I74" s="15"/>
      <c r="J74" s="19"/>
      <c r="K74" s="46"/>
    </row>
    <row r="75" spans="1:11" x14ac:dyDescent="0.25">
      <c r="A75" s="56"/>
      <c r="B75" s="56"/>
      <c r="C75" s="52" t="s">
        <v>12</v>
      </c>
      <c r="D75" s="53" t="s">
        <v>81</v>
      </c>
      <c r="E75" s="60">
        <v>100</v>
      </c>
      <c r="F75" s="60">
        <f>E75*4</f>
        <v>400</v>
      </c>
      <c r="G75" s="60">
        <f>F75*15</f>
        <v>6000</v>
      </c>
      <c r="H75" s="15"/>
      <c r="I75" s="15"/>
      <c r="J75" s="19"/>
      <c r="K75" s="46"/>
    </row>
    <row r="76" spans="1:11" x14ac:dyDescent="0.25">
      <c r="A76" s="56"/>
      <c r="B76" s="56"/>
      <c r="C76" s="52"/>
      <c r="D76" s="53"/>
      <c r="E76" s="60"/>
      <c r="F76" s="60"/>
      <c r="G76" s="60"/>
      <c r="H76" s="15"/>
      <c r="I76" s="15"/>
      <c r="J76" s="19"/>
      <c r="K76" s="46"/>
    </row>
    <row r="77" spans="1:11" ht="60" x14ac:dyDescent="0.25">
      <c r="A77" s="56">
        <v>17</v>
      </c>
      <c r="B77" s="56" t="s">
        <v>37</v>
      </c>
      <c r="C77" s="52"/>
      <c r="D77" s="53"/>
      <c r="E77" s="60">
        <v>100</v>
      </c>
      <c r="F77" s="60">
        <f>E77*4</f>
        <v>400</v>
      </c>
      <c r="G77" s="60">
        <f>F77*15</f>
        <v>6000</v>
      </c>
      <c r="H77" s="15"/>
      <c r="I77" s="15"/>
      <c r="J77" s="19"/>
      <c r="K77" s="46" t="s">
        <v>78</v>
      </c>
    </row>
    <row r="78" spans="1:11" x14ac:dyDescent="0.25">
      <c r="A78" s="56"/>
      <c r="B78" s="56"/>
      <c r="C78" s="52" t="s">
        <v>10</v>
      </c>
      <c r="D78" s="53" t="s">
        <v>39</v>
      </c>
      <c r="E78" s="60">
        <v>100</v>
      </c>
      <c r="F78" s="60">
        <f>E78*4</f>
        <v>400</v>
      </c>
      <c r="G78" s="60">
        <f>F78*15</f>
        <v>6000</v>
      </c>
      <c r="H78" s="15"/>
      <c r="I78" s="15"/>
      <c r="J78" s="19"/>
      <c r="K78" s="46"/>
    </row>
    <row r="79" spans="1:11" x14ac:dyDescent="0.25">
      <c r="A79" s="56"/>
      <c r="B79" s="56"/>
      <c r="C79" s="52"/>
      <c r="D79" s="53"/>
      <c r="E79" s="60"/>
      <c r="F79" s="60"/>
      <c r="G79" s="60"/>
      <c r="H79" s="15"/>
      <c r="I79" s="15"/>
      <c r="J79" s="19"/>
      <c r="K79" s="46"/>
    </row>
    <row r="80" spans="1:11" x14ac:dyDescent="0.25">
      <c r="A80" s="56">
        <v>18</v>
      </c>
      <c r="B80" s="56" t="s">
        <v>88</v>
      </c>
      <c r="C80" s="52"/>
      <c r="D80" s="53"/>
      <c r="E80" s="60">
        <v>1446</v>
      </c>
      <c r="F80" s="60">
        <f>E80*4</f>
        <v>5784</v>
      </c>
      <c r="G80" s="60">
        <f>F80*15</f>
        <v>86760</v>
      </c>
      <c r="H80" s="15"/>
      <c r="I80" s="15"/>
      <c r="J80" s="19"/>
      <c r="K80" s="46"/>
    </row>
    <row r="81" spans="1:11" x14ac:dyDescent="0.25">
      <c r="A81" s="56"/>
      <c r="B81" s="56"/>
      <c r="C81" s="52" t="s">
        <v>10</v>
      </c>
      <c r="D81" s="53" t="s">
        <v>89</v>
      </c>
      <c r="E81" s="60">
        <v>1446</v>
      </c>
      <c r="F81" s="60">
        <f>E81*4</f>
        <v>5784</v>
      </c>
      <c r="G81" s="60">
        <f>F81*15</f>
        <v>86760</v>
      </c>
      <c r="H81" s="15"/>
      <c r="I81" s="15"/>
      <c r="J81" s="19"/>
      <c r="K81" s="46"/>
    </row>
    <row r="82" spans="1:11" ht="15.75" thickBot="1" x14ac:dyDescent="0.3">
      <c r="A82" s="56"/>
      <c r="B82" s="56"/>
      <c r="C82" s="52"/>
      <c r="D82" s="53"/>
      <c r="E82" s="60"/>
      <c r="F82" s="60"/>
      <c r="G82" s="60"/>
      <c r="H82" s="15"/>
      <c r="I82" s="15"/>
      <c r="J82" s="19"/>
      <c r="K82" s="46"/>
    </row>
    <row r="83" spans="1:11" ht="24.95" customHeight="1" thickTop="1" x14ac:dyDescent="0.25">
      <c r="A83" s="70" t="s">
        <v>33</v>
      </c>
      <c r="B83" s="70"/>
      <c r="C83" s="74">
        <v>39</v>
      </c>
      <c r="D83" s="74"/>
      <c r="E83" s="62">
        <f>SUM(E6+E10+E19+E24+E30+E34+E37+E40+E46+E49+E53+E57+E60+E64+E67+E73+E77+E80)</f>
        <v>9145</v>
      </c>
      <c r="F83" s="62">
        <f>SUM(F6+F10+F19+F24+F30+F34+F37+F40+F46+F49+F53+F57+F60+F64+F67+F73+F77+F80)</f>
        <v>36580</v>
      </c>
      <c r="G83" s="62">
        <f>SUM(G6+G10+G19+G24+G30+G34+G37+G40+G46+G49+G53+G57+G60+G64+G67+G73+G77+G80)</f>
        <v>561420</v>
      </c>
      <c r="H83" s="62">
        <f>SUM(H6+H10+H19+H24+H30+H34+H37+H40+H46+H49+H53+H57+H60)</f>
        <v>2570</v>
      </c>
      <c r="I83" s="62">
        <f>SUM(I6+I10+I19+I24+I30+I34+I37+I40+I46+I49+I53+I57+I60)</f>
        <v>10280</v>
      </c>
      <c r="J83" s="62">
        <f>SUM(J6+J10+J19+J24+J30+J34+J37+J40+J46+J49+J53+J57+J60)</f>
        <v>128200</v>
      </c>
      <c r="K83" s="61"/>
    </row>
    <row r="85" spans="1:11" ht="84.6" customHeight="1" x14ac:dyDescent="0.25">
      <c r="A85" s="75" t="s">
        <v>73</v>
      </c>
      <c r="B85" s="75"/>
      <c r="C85" s="75"/>
      <c r="D85" s="75"/>
      <c r="E85" s="75"/>
      <c r="F85" s="75"/>
      <c r="H85" s="40"/>
      <c r="I85" s="40"/>
    </row>
    <row r="86" spans="1:11" x14ac:dyDescent="0.25">
      <c r="H86" s="40"/>
      <c r="I86" s="40"/>
    </row>
    <row r="87" spans="1:11" x14ac:dyDescent="0.25">
      <c r="H87" s="40"/>
      <c r="I87" s="40"/>
      <c r="J87" s="39"/>
    </row>
  </sheetData>
  <mergeCells count="22">
    <mergeCell ref="K30:K32"/>
    <mergeCell ref="A1:J1"/>
    <mergeCell ref="A2:J2"/>
    <mergeCell ref="C3:D3"/>
    <mergeCell ref="E3:G3"/>
    <mergeCell ref="H3:J3"/>
    <mergeCell ref="K3:K4"/>
    <mergeCell ref="C4:D4"/>
    <mergeCell ref="K6:K8"/>
    <mergeCell ref="K10:K16"/>
    <mergeCell ref="D16:D17"/>
    <mergeCell ref="K19:K22"/>
    <mergeCell ref="K24:K28"/>
    <mergeCell ref="A83:B83"/>
    <mergeCell ref="C83:D83"/>
    <mergeCell ref="A85:F85"/>
    <mergeCell ref="K34:K35"/>
    <mergeCell ref="K37:K38"/>
    <mergeCell ref="K40:K44"/>
    <mergeCell ref="K49:K51"/>
    <mergeCell ref="K60:K61"/>
    <mergeCell ref="K67:K69"/>
  </mergeCells>
  <pageMargins left="0.6" right="0.7" top="0.75" bottom="0.75" header="0.3" footer="0.3"/>
  <pageSetup paperSize="5" scale="71" orientation="landscape" r:id="rId1"/>
  <rowBreaks count="1" manualBreakCount="1">
    <brk id="36" max="10"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1FE90-4A7F-496B-8363-165B1D654A04}">
  <dimension ref="A1:P87"/>
  <sheetViews>
    <sheetView view="pageBreakPreview" topLeftCell="A70" zoomScale="93" zoomScaleNormal="100" zoomScaleSheetLayoutView="100" workbookViewId="0">
      <selection activeCell="J25" sqref="J25"/>
    </sheetView>
  </sheetViews>
  <sheetFormatPr defaultRowHeight="15" x14ac:dyDescent="0.25"/>
  <cols>
    <col min="1" max="1" width="5.5703125" style="69" customWidth="1"/>
    <col min="2" max="2" width="23.42578125" style="1" customWidth="1"/>
    <col min="3" max="3" width="4.5703125" style="1" customWidth="1"/>
    <col min="4" max="4" width="19" style="1" customWidth="1"/>
    <col min="5" max="7" width="12.85546875" style="1" customWidth="1"/>
    <col min="8" max="10" width="14.42578125" customWidth="1"/>
    <col min="11" max="11" width="26.85546875" customWidth="1"/>
  </cols>
  <sheetData>
    <row r="1" spans="1:16" ht="18.75" x14ac:dyDescent="0.3">
      <c r="A1" s="72" t="s">
        <v>0</v>
      </c>
      <c r="B1" s="72"/>
      <c r="C1" s="72"/>
      <c r="D1" s="72"/>
      <c r="E1" s="72"/>
      <c r="F1" s="72"/>
      <c r="G1" s="72"/>
      <c r="H1" s="72"/>
      <c r="I1" s="72"/>
      <c r="J1" s="72"/>
    </row>
    <row r="2" spans="1:16" ht="18.75" x14ac:dyDescent="0.3">
      <c r="A2" s="72" t="s">
        <v>42</v>
      </c>
      <c r="B2" s="72"/>
      <c r="C2" s="72"/>
      <c r="D2" s="72"/>
      <c r="E2" s="72"/>
      <c r="F2" s="72"/>
      <c r="G2" s="72"/>
      <c r="H2" s="72"/>
      <c r="I2" s="72"/>
      <c r="J2" s="72"/>
    </row>
    <row r="3" spans="1:16" ht="35.450000000000003" customHeight="1" x14ac:dyDescent="0.25">
      <c r="A3" s="67"/>
      <c r="B3" s="42"/>
      <c r="C3" s="79"/>
      <c r="D3" s="80"/>
      <c r="E3" s="81" t="s">
        <v>63</v>
      </c>
      <c r="F3" s="81"/>
      <c r="G3" s="81"/>
      <c r="H3" s="82" t="s">
        <v>43</v>
      </c>
      <c r="I3" s="83"/>
      <c r="J3" s="84"/>
      <c r="K3" s="81" t="s">
        <v>46</v>
      </c>
    </row>
    <row r="4" spans="1:16" s="1" customFormat="1" ht="33.950000000000003" customHeight="1" thickBot="1" x14ac:dyDescent="0.3">
      <c r="A4" s="2" t="s">
        <v>1</v>
      </c>
      <c r="B4" s="2" t="s">
        <v>2</v>
      </c>
      <c r="C4" s="73" t="s">
        <v>3</v>
      </c>
      <c r="D4" s="73"/>
      <c r="E4" s="3" t="s">
        <v>4</v>
      </c>
      <c r="F4" s="3" t="s">
        <v>5</v>
      </c>
      <c r="G4" s="3" t="s">
        <v>44</v>
      </c>
      <c r="H4" s="3" t="s">
        <v>4</v>
      </c>
      <c r="I4" s="3" t="s">
        <v>5</v>
      </c>
      <c r="J4" s="3" t="s">
        <v>45</v>
      </c>
      <c r="K4" s="85"/>
      <c r="L4" s="4"/>
      <c r="M4" s="4"/>
      <c r="N4" s="4"/>
      <c r="O4" s="4"/>
      <c r="P4" s="4"/>
    </row>
    <row r="5" spans="1:16" ht="8.25" customHeight="1" thickTop="1" x14ac:dyDescent="0.25">
      <c r="A5" s="68"/>
      <c r="B5" s="5"/>
      <c r="C5" s="6"/>
      <c r="D5" s="7"/>
      <c r="E5" s="5"/>
      <c r="F5" s="5"/>
      <c r="G5" s="5"/>
      <c r="H5" s="8"/>
      <c r="I5" s="8"/>
      <c r="J5" s="9"/>
      <c r="K5" s="43"/>
    </row>
    <row r="6" spans="1:16" s="4" customFormat="1" ht="22.5" customHeight="1" x14ac:dyDescent="0.25">
      <c r="A6" s="47">
        <v>1</v>
      </c>
      <c r="B6" s="47" t="s">
        <v>9</v>
      </c>
      <c r="C6" s="48"/>
      <c r="D6" s="49"/>
      <c r="E6" s="50">
        <f>SUM(E7:E8)</f>
        <v>285</v>
      </c>
      <c r="F6" s="50">
        <f>SUM(F7:F8)</f>
        <v>1140</v>
      </c>
      <c r="G6" s="50">
        <f>SUM(G7:G8)</f>
        <v>17100</v>
      </c>
      <c r="H6" s="10"/>
      <c r="I6" s="10"/>
      <c r="J6" s="14"/>
      <c r="K6" s="76" t="s">
        <v>66</v>
      </c>
    </row>
    <row r="7" spans="1:16" ht="14.45" customHeight="1" x14ac:dyDescent="0.25">
      <c r="A7" s="51"/>
      <c r="B7" s="51"/>
      <c r="C7" s="52" t="s">
        <v>10</v>
      </c>
      <c r="D7" s="53" t="s">
        <v>11</v>
      </c>
      <c r="E7" s="54">
        <v>150</v>
      </c>
      <c r="F7" s="54">
        <f>E7*4</f>
        <v>600</v>
      </c>
      <c r="G7" s="54">
        <f>F7*15</f>
        <v>9000</v>
      </c>
      <c r="H7" s="15"/>
      <c r="I7" s="15"/>
      <c r="J7" s="19"/>
      <c r="K7" s="76"/>
    </row>
    <row r="8" spans="1:16" ht="21.95" customHeight="1" x14ac:dyDescent="0.25">
      <c r="A8" s="51"/>
      <c r="B8" s="51"/>
      <c r="C8" s="52" t="s">
        <v>12</v>
      </c>
      <c r="D8" s="53" t="s">
        <v>34</v>
      </c>
      <c r="E8" s="54">
        <v>135</v>
      </c>
      <c r="F8" s="54">
        <f>E8*4</f>
        <v>540</v>
      </c>
      <c r="G8" s="54">
        <f>F8*15</f>
        <v>8100</v>
      </c>
      <c r="H8" s="15"/>
      <c r="I8" s="15"/>
      <c r="J8" s="19"/>
      <c r="K8" s="76"/>
    </row>
    <row r="9" spans="1:16" ht="9.9499999999999993" customHeight="1" x14ac:dyDescent="0.25">
      <c r="A9" s="51"/>
      <c r="B9" s="51"/>
      <c r="C9" s="52"/>
      <c r="D9" s="53"/>
      <c r="E9" s="54"/>
      <c r="F9" s="54"/>
      <c r="G9" s="54"/>
      <c r="H9" s="15"/>
      <c r="I9" s="15"/>
      <c r="J9" s="20"/>
    </row>
    <row r="10" spans="1:16" s="23" customFormat="1" ht="18.600000000000001" customHeight="1" x14ac:dyDescent="0.25">
      <c r="A10" s="47">
        <v>2</v>
      </c>
      <c r="B10" s="47" t="s">
        <v>13</v>
      </c>
      <c r="C10" s="48"/>
      <c r="D10" s="49"/>
      <c r="E10" s="55">
        <f t="shared" ref="E10:J10" si="0">SUM(E11:E16)</f>
        <v>820</v>
      </c>
      <c r="F10" s="55">
        <f t="shared" si="0"/>
        <v>3280</v>
      </c>
      <c r="G10" s="55">
        <f t="shared" si="0"/>
        <v>49200</v>
      </c>
      <c r="H10" s="21">
        <f t="shared" si="0"/>
        <v>820</v>
      </c>
      <c r="I10" s="21">
        <f t="shared" si="0"/>
        <v>3280</v>
      </c>
      <c r="J10" s="21">
        <f t="shared" si="0"/>
        <v>16400</v>
      </c>
      <c r="K10" s="76" t="s">
        <v>64</v>
      </c>
    </row>
    <row r="11" spans="1:16" x14ac:dyDescent="0.25">
      <c r="A11" s="56"/>
      <c r="B11" s="56"/>
      <c r="C11" s="52" t="s">
        <v>10</v>
      </c>
      <c r="D11" s="53" t="s">
        <v>35</v>
      </c>
      <c r="E11" s="54">
        <v>120</v>
      </c>
      <c r="F11" s="54">
        <f t="shared" ref="F11:F16" si="1">E11*4</f>
        <v>480</v>
      </c>
      <c r="G11" s="54">
        <f t="shared" ref="G11:G16" si="2">F11*15</f>
        <v>7200</v>
      </c>
      <c r="H11" s="18">
        <v>120</v>
      </c>
      <c r="I11" s="18">
        <f t="shared" ref="I11:I16" si="3">H11*4</f>
        <v>480</v>
      </c>
      <c r="J11" s="18">
        <f>I11*5</f>
        <v>2400</v>
      </c>
      <c r="K11" s="76"/>
    </row>
    <row r="12" spans="1:16" x14ac:dyDescent="0.25">
      <c r="A12" s="56"/>
      <c r="B12" s="56"/>
      <c r="C12" s="52" t="s">
        <v>12</v>
      </c>
      <c r="D12" s="53" t="s">
        <v>14</v>
      </c>
      <c r="E12" s="54">
        <v>130</v>
      </c>
      <c r="F12" s="54">
        <f t="shared" si="1"/>
        <v>520</v>
      </c>
      <c r="G12" s="54">
        <f t="shared" si="2"/>
        <v>7800</v>
      </c>
      <c r="H12" s="18">
        <v>130</v>
      </c>
      <c r="I12" s="18">
        <f t="shared" si="3"/>
        <v>520</v>
      </c>
      <c r="J12" s="18">
        <f t="shared" ref="J12:J15" si="4">I12*5</f>
        <v>2600</v>
      </c>
      <c r="K12" s="76"/>
    </row>
    <row r="13" spans="1:16" x14ac:dyDescent="0.25">
      <c r="A13" s="56"/>
      <c r="B13" s="56"/>
      <c r="C13" s="52" t="s">
        <v>15</v>
      </c>
      <c r="D13" s="53" t="s">
        <v>16</v>
      </c>
      <c r="E13" s="54">
        <v>120</v>
      </c>
      <c r="F13" s="54">
        <f t="shared" si="1"/>
        <v>480</v>
      </c>
      <c r="G13" s="54">
        <f t="shared" si="2"/>
        <v>7200</v>
      </c>
      <c r="H13" s="18">
        <v>120</v>
      </c>
      <c r="I13" s="18">
        <f t="shared" si="3"/>
        <v>480</v>
      </c>
      <c r="J13" s="18">
        <f t="shared" si="4"/>
        <v>2400</v>
      </c>
      <c r="K13" s="76"/>
    </row>
    <row r="14" spans="1:16" x14ac:dyDescent="0.25">
      <c r="A14" s="56"/>
      <c r="B14" s="56"/>
      <c r="C14" s="52" t="s">
        <v>17</v>
      </c>
      <c r="D14" s="53" t="s">
        <v>18</v>
      </c>
      <c r="E14" s="54">
        <v>150</v>
      </c>
      <c r="F14" s="54">
        <f t="shared" si="1"/>
        <v>600</v>
      </c>
      <c r="G14" s="54">
        <f t="shared" si="2"/>
        <v>9000</v>
      </c>
      <c r="H14" s="18">
        <v>150</v>
      </c>
      <c r="I14" s="18">
        <f t="shared" si="3"/>
        <v>600</v>
      </c>
      <c r="J14" s="18">
        <f t="shared" si="4"/>
        <v>3000</v>
      </c>
      <c r="K14" s="76"/>
    </row>
    <row r="15" spans="1:16" x14ac:dyDescent="0.25">
      <c r="A15" s="56"/>
      <c r="B15" s="56"/>
      <c r="C15" s="52" t="s">
        <v>19</v>
      </c>
      <c r="D15" s="53" t="s">
        <v>20</v>
      </c>
      <c r="E15" s="54">
        <v>150</v>
      </c>
      <c r="F15" s="54">
        <f t="shared" si="1"/>
        <v>600</v>
      </c>
      <c r="G15" s="54">
        <f t="shared" si="2"/>
        <v>9000</v>
      </c>
      <c r="H15" s="18">
        <v>150</v>
      </c>
      <c r="I15" s="18">
        <f t="shared" si="3"/>
        <v>600</v>
      </c>
      <c r="J15" s="18">
        <f t="shared" si="4"/>
        <v>3000</v>
      </c>
      <c r="K15" s="76"/>
    </row>
    <row r="16" spans="1:16" ht="14.1" customHeight="1" x14ac:dyDescent="0.25">
      <c r="A16" s="56"/>
      <c r="B16" s="56"/>
      <c r="C16" s="52" t="s">
        <v>47</v>
      </c>
      <c r="D16" s="86" t="s">
        <v>51</v>
      </c>
      <c r="E16" s="54">
        <v>150</v>
      </c>
      <c r="F16" s="54">
        <f t="shared" si="1"/>
        <v>600</v>
      </c>
      <c r="G16" s="54">
        <f t="shared" si="2"/>
        <v>9000</v>
      </c>
      <c r="H16" s="18">
        <v>150</v>
      </c>
      <c r="I16" s="18">
        <f t="shared" si="3"/>
        <v>600</v>
      </c>
      <c r="J16" s="18">
        <f>I16*5</f>
        <v>3000</v>
      </c>
      <c r="K16" s="76"/>
    </row>
    <row r="17" spans="1:11" ht="50.1" customHeight="1" x14ac:dyDescent="0.25">
      <c r="A17" s="56"/>
      <c r="B17" s="56"/>
      <c r="C17" s="52"/>
      <c r="D17" s="86"/>
      <c r="E17" s="54">
        <v>2017</v>
      </c>
      <c r="F17" s="54">
        <v>6252</v>
      </c>
      <c r="G17" s="54">
        <f>F17*5</f>
        <v>31260</v>
      </c>
      <c r="H17" s="18"/>
      <c r="I17" s="18"/>
      <c r="J17" s="63"/>
      <c r="K17" s="64" t="s">
        <v>79</v>
      </c>
    </row>
    <row r="18" spans="1:11" ht="14.1" customHeight="1" x14ac:dyDescent="0.25">
      <c r="A18" s="56"/>
      <c r="B18" s="56"/>
      <c r="C18" s="52"/>
      <c r="D18" s="53"/>
      <c r="E18" s="54"/>
      <c r="F18" s="54"/>
      <c r="G18" s="54"/>
      <c r="H18" s="15"/>
      <c r="I18" s="15"/>
      <c r="J18" s="20"/>
    </row>
    <row r="19" spans="1:11" s="23" customFormat="1" ht="15.75" x14ac:dyDescent="0.25">
      <c r="A19" s="47">
        <v>3</v>
      </c>
      <c r="B19" s="47" t="s">
        <v>21</v>
      </c>
      <c r="C19" s="48"/>
      <c r="D19" s="49"/>
      <c r="E19" s="55">
        <f t="shared" ref="E19:I19" si="5">SUM(E20:E22)</f>
        <v>600</v>
      </c>
      <c r="F19" s="55">
        <f t="shared" si="5"/>
        <v>2400</v>
      </c>
      <c r="G19" s="55">
        <f t="shared" si="5"/>
        <v>36000</v>
      </c>
      <c r="H19" s="21">
        <f t="shared" si="5"/>
        <v>600</v>
      </c>
      <c r="I19" s="21">
        <f t="shared" si="5"/>
        <v>2400</v>
      </c>
      <c r="J19" s="21">
        <f>SUM(J20:J22)</f>
        <v>12000</v>
      </c>
      <c r="K19" s="76" t="s">
        <v>64</v>
      </c>
    </row>
    <row r="20" spans="1:11" ht="15" customHeight="1" x14ac:dyDescent="0.25">
      <c r="A20" s="56"/>
      <c r="B20" s="56"/>
      <c r="C20" s="52" t="s">
        <v>10</v>
      </c>
      <c r="D20" s="53" t="s">
        <v>22</v>
      </c>
      <c r="E20" s="54">
        <v>200</v>
      </c>
      <c r="F20" s="54">
        <f>E20*4</f>
        <v>800</v>
      </c>
      <c r="G20" s="54">
        <f>F20*15</f>
        <v>12000</v>
      </c>
      <c r="H20" s="18">
        <v>200</v>
      </c>
      <c r="I20" s="18">
        <f>H20*4</f>
        <v>800</v>
      </c>
      <c r="J20" s="18">
        <f>I20*5</f>
        <v>4000</v>
      </c>
      <c r="K20" s="76"/>
    </row>
    <row r="21" spans="1:11" ht="15" customHeight="1" x14ac:dyDescent="0.25">
      <c r="A21" s="56"/>
      <c r="B21" s="56"/>
      <c r="C21" s="52" t="s">
        <v>12</v>
      </c>
      <c r="D21" s="53" t="s">
        <v>36</v>
      </c>
      <c r="E21" s="54">
        <v>200</v>
      </c>
      <c r="F21" s="54">
        <f>E21*4</f>
        <v>800</v>
      </c>
      <c r="G21" s="54">
        <f>F21*15</f>
        <v>12000</v>
      </c>
      <c r="H21" s="18">
        <v>200</v>
      </c>
      <c r="I21" s="18">
        <f>H21*4</f>
        <v>800</v>
      </c>
      <c r="J21" s="18">
        <f t="shared" ref="J21:J22" si="6">I21*5</f>
        <v>4000</v>
      </c>
      <c r="K21" s="76"/>
    </row>
    <row r="22" spans="1:11" ht="15" customHeight="1" x14ac:dyDescent="0.25">
      <c r="A22" s="56"/>
      <c r="B22" s="56"/>
      <c r="C22" s="52" t="s">
        <v>15</v>
      </c>
      <c r="D22" s="53" t="s">
        <v>48</v>
      </c>
      <c r="E22" s="54">
        <v>200</v>
      </c>
      <c r="F22" s="54">
        <f>E22*4</f>
        <v>800</v>
      </c>
      <c r="G22" s="54">
        <f>F22*15</f>
        <v>12000</v>
      </c>
      <c r="H22" s="18">
        <v>200</v>
      </c>
      <c r="I22" s="18">
        <f>H22*4</f>
        <v>800</v>
      </c>
      <c r="J22" s="18">
        <f t="shared" si="6"/>
        <v>4000</v>
      </c>
      <c r="K22" s="76"/>
    </row>
    <row r="23" spans="1:11" ht="9.9499999999999993" customHeight="1" x14ac:dyDescent="0.25">
      <c r="A23" s="51"/>
      <c r="B23" s="51"/>
      <c r="C23" s="52"/>
      <c r="D23" s="53"/>
      <c r="E23" s="54"/>
      <c r="F23" s="54"/>
      <c r="G23" s="54"/>
      <c r="H23" s="15"/>
      <c r="I23" s="15"/>
      <c r="J23" s="20"/>
    </row>
    <row r="24" spans="1:11" s="23" customFormat="1" ht="24.6" customHeight="1" x14ac:dyDescent="0.25">
      <c r="A24" s="47">
        <v>4</v>
      </c>
      <c r="B24" s="47" t="s">
        <v>23</v>
      </c>
      <c r="C24" s="48"/>
      <c r="D24" s="49"/>
      <c r="E24" s="55">
        <f t="shared" ref="E24:J24" si="7">SUM(E25:E28)</f>
        <v>550</v>
      </c>
      <c r="F24" s="55">
        <f t="shared" si="7"/>
        <v>2200</v>
      </c>
      <c r="G24" s="55">
        <f t="shared" si="7"/>
        <v>33000</v>
      </c>
      <c r="H24" s="21">
        <f t="shared" si="7"/>
        <v>550</v>
      </c>
      <c r="I24" s="21">
        <f t="shared" si="7"/>
        <v>2200</v>
      </c>
      <c r="J24" s="21">
        <f t="shared" si="7"/>
        <v>22000</v>
      </c>
      <c r="K24" s="76" t="s">
        <v>65</v>
      </c>
    </row>
    <row r="25" spans="1:11" ht="24.6" customHeight="1" x14ac:dyDescent="0.25">
      <c r="A25" s="51"/>
      <c r="B25" s="51"/>
      <c r="C25" s="52" t="s">
        <v>10</v>
      </c>
      <c r="D25" s="53" t="s">
        <v>24</v>
      </c>
      <c r="E25" s="54">
        <v>100</v>
      </c>
      <c r="F25" s="54">
        <f>E25*4</f>
        <v>400</v>
      </c>
      <c r="G25" s="54">
        <f>F25*15</f>
        <v>6000</v>
      </c>
      <c r="H25" s="18">
        <v>100</v>
      </c>
      <c r="I25" s="18">
        <f>H25*4</f>
        <v>400</v>
      </c>
      <c r="J25" s="18">
        <f>I25*10</f>
        <v>4000</v>
      </c>
      <c r="K25" s="76"/>
    </row>
    <row r="26" spans="1:11" ht="24.6" customHeight="1" x14ac:dyDescent="0.25">
      <c r="A26" s="51"/>
      <c r="B26" s="51"/>
      <c r="C26" s="52" t="s">
        <v>12</v>
      </c>
      <c r="D26" s="53" t="s">
        <v>25</v>
      </c>
      <c r="E26" s="54">
        <v>100</v>
      </c>
      <c r="F26" s="54">
        <f>E26*4</f>
        <v>400</v>
      </c>
      <c r="G26" s="54">
        <f>F26*15</f>
        <v>6000</v>
      </c>
      <c r="H26" s="18">
        <v>100</v>
      </c>
      <c r="I26" s="18">
        <f>H26*4</f>
        <v>400</v>
      </c>
      <c r="J26" s="18">
        <f t="shared" ref="J26:J28" si="8">I26*10</f>
        <v>4000</v>
      </c>
      <c r="K26" s="76"/>
    </row>
    <row r="27" spans="1:11" ht="24.6" customHeight="1" x14ac:dyDescent="0.25">
      <c r="A27" s="51"/>
      <c r="B27" s="51"/>
      <c r="C27" s="52" t="s">
        <v>15</v>
      </c>
      <c r="D27" s="53" t="s">
        <v>49</v>
      </c>
      <c r="E27" s="54">
        <v>150</v>
      </c>
      <c r="F27" s="54">
        <f>E27*4</f>
        <v>600</v>
      </c>
      <c r="G27" s="54">
        <f>F27*15</f>
        <v>9000</v>
      </c>
      <c r="H27" s="18">
        <v>150</v>
      </c>
      <c r="I27" s="18">
        <f>H27*4</f>
        <v>600</v>
      </c>
      <c r="J27" s="18">
        <f t="shared" si="8"/>
        <v>6000</v>
      </c>
      <c r="K27" s="76"/>
    </row>
    <row r="28" spans="1:11" ht="24.6" customHeight="1" x14ac:dyDescent="0.25">
      <c r="A28" s="51"/>
      <c r="B28" s="51"/>
      <c r="C28" s="52" t="s">
        <v>17</v>
      </c>
      <c r="D28" s="57" t="s">
        <v>50</v>
      </c>
      <c r="E28" s="54">
        <v>200</v>
      </c>
      <c r="F28" s="54">
        <f>E28*4</f>
        <v>800</v>
      </c>
      <c r="G28" s="54">
        <f>F28*15</f>
        <v>12000</v>
      </c>
      <c r="H28" s="18">
        <v>200</v>
      </c>
      <c r="I28" s="18">
        <f>H28*4</f>
        <v>800</v>
      </c>
      <c r="J28" s="18">
        <f t="shared" si="8"/>
        <v>8000</v>
      </c>
      <c r="K28" s="76"/>
    </row>
    <row r="29" spans="1:11" ht="12" customHeight="1" x14ac:dyDescent="0.25">
      <c r="A29" s="51"/>
      <c r="B29" s="51"/>
      <c r="C29" s="52"/>
      <c r="D29" s="58"/>
      <c r="E29" s="54"/>
      <c r="F29" s="54"/>
      <c r="G29" s="54"/>
      <c r="H29" s="15"/>
      <c r="I29" s="15"/>
      <c r="J29" s="20"/>
    </row>
    <row r="30" spans="1:11" s="23" customFormat="1" ht="24.6" customHeight="1" x14ac:dyDescent="0.25">
      <c r="A30" s="47">
        <v>5</v>
      </c>
      <c r="B30" s="47" t="s">
        <v>37</v>
      </c>
      <c r="C30" s="48"/>
      <c r="D30" s="59"/>
      <c r="E30" s="55">
        <f>SUM(E31:E32)</f>
        <v>400</v>
      </c>
      <c r="F30" s="55">
        <f>SUM(F31:F32)</f>
        <v>1600</v>
      </c>
      <c r="G30" s="55">
        <f>SUM(G31:G32)</f>
        <v>24000</v>
      </c>
      <c r="H30" s="10"/>
      <c r="I30" s="10"/>
      <c r="J30" s="22"/>
      <c r="K30" s="76" t="s">
        <v>67</v>
      </c>
    </row>
    <row r="31" spans="1:11" ht="24.6" customHeight="1" x14ac:dyDescent="0.25">
      <c r="A31" s="51"/>
      <c r="B31" s="51"/>
      <c r="C31" s="52" t="s">
        <v>10</v>
      </c>
      <c r="D31" s="53" t="s">
        <v>38</v>
      </c>
      <c r="E31" s="54">
        <v>200</v>
      </c>
      <c r="F31" s="54">
        <f>E31*4</f>
        <v>800</v>
      </c>
      <c r="G31" s="54">
        <f>F31*15</f>
        <v>12000</v>
      </c>
      <c r="H31" s="15"/>
      <c r="I31" s="15"/>
      <c r="J31" s="20"/>
      <c r="K31" s="76"/>
    </row>
    <row r="32" spans="1:11" ht="24.6" customHeight="1" x14ac:dyDescent="0.25">
      <c r="A32" s="51"/>
      <c r="B32" s="51"/>
      <c r="C32" s="52" t="s">
        <v>12</v>
      </c>
      <c r="D32" s="53" t="s">
        <v>39</v>
      </c>
      <c r="E32" s="54">
        <v>200</v>
      </c>
      <c r="F32" s="54">
        <f>E32*4</f>
        <v>800</v>
      </c>
      <c r="G32" s="54">
        <f>F32*15</f>
        <v>12000</v>
      </c>
      <c r="H32" s="15"/>
      <c r="I32" s="15"/>
      <c r="J32" s="20"/>
      <c r="K32" s="76"/>
    </row>
    <row r="33" spans="1:11" ht="9.9499999999999993" customHeight="1" x14ac:dyDescent="0.25">
      <c r="A33" s="51"/>
      <c r="B33" s="51"/>
      <c r="C33" s="52"/>
      <c r="D33" s="53"/>
      <c r="E33" s="54"/>
      <c r="F33" s="54"/>
      <c r="G33" s="54"/>
      <c r="H33" s="15"/>
      <c r="I33" s="15"/>
      <c r="J33" s="20"/>
    </row>
    <row r="34" spans="1:11" s="23" customFormat="1" ht="37.5" customHeight="1" x14ac:dyDescent="0.25">
      <c r="A34" s="47">
        <v>6</v>
      </c>
      <c r="B34" s="47" t="s">
        <v>27</v>
      </c>
      <c r="C34" s="48"/>
      <c r="D34" s="49"/>
      <c r="E34" s="55">
        <f>SUM(E35:E35)</f>
        <v>250</v>
      </c>
      <c r="F34" s="50">
        <f>SUM(F35:F35)</f>
        <v>1000</v>
      </c>
      <c r="G34" s="50">
        <f>SUM(G35:G35)</f>
        <v>15000</v>
      </c>
      <c r="H34" s="10"/>
      <c r="I34" s="10"/>
      <c r="J34" s="22"/>
      <c r="K34" s="76" t="s">
        <v>67</v>
      </c>
    </row>
    <row r="35" spans="1:11" ht="37.5" customHeight="1" x14ac:dyDescent="0.25">
      <c r="A35" s="51"/>
      <c r="B35" s="51"/>
      <c r="C35" s="52" t="s">
        <v>10</v>
      </c>
      <c r="D35" s="53" t="s">
        <v>28</v>
      </c>
      <c r="E35" s="54">
        <v>250</v>
      </c>
      <c r="F35" s="54">
        <f>E35*4</f>
        <v>1000</v>
      </c>
      <c r="G35" s="54">
        <f>F35*15</f>
        <v>15000</v>
      </c>
      <c r="H35" s="15"/>
      <c r="I35" s="15"/>
      <c r="J35" s="19"/>
      <c r="K35" s="76"/>
    </row>
    <row r="36" spans="1:11" ht="9.9499999999999993" customHeight="1" x14ac:dyDescent="0.25">
      <c r="A36" s="51"/>
      <c r="B36" s="51"/>
      <c r="C36" s="52"/>
      <c r="D36" s="53"/>
      <c r="E36" s="54"/>
      <c r="F36" s="51"/>
      <c r="G36" s="51"/>
      <c r="H36" s="15"/>
      <c r="I36" s="15"/>
      <c r="J36" s="20"/>
      <c r="K36" s="45"/>
    </row>
    <row r="37" spans="1:11" s="23" customFormat="1" ht="33.950000000000003" customHeight="1" x14ac:dyDescent="0.25">
      <c r="A37" s="47">
        <v>7</v>
      </c>
      <c r="B37" s="47" t="s">
        <v>29</v>
      </c>
      <c r="C37" s="48"/>
      <c r="D37" s="49"/>
      <c r="E37" s="55">
        <f>SUM(E38:E38)</f>
        <v>200</v>
      </c>
      <c r="F37" s="50">
        <f>SUM(F38:F38)</f>
        <v>800</v>
      </c>
      <c r="G37" s="50">
        <f>SUM(G38:G38)</f>
        <v>12000</v>
      </c>
      <c r="H37" s="10"/>
      <c r="I37" s="10"/>
      <c r="J37" s="22"/>
      <c r="K37" s="77" t="s">
        <v>67</v>
      </c>
    </row>
    <row r="38" spans="1:11" ht="33.950000000000003" customHeight="1" x14ac:dyDescent="0.25">
      <c r="A38" s="51"/>
      <c r="B38" s="51"/>
      <c r="C38" s="52" t="s">
        <v>10</v>
      </c>
      <c r="D38" s="53" t="s">
        <v>30</v>
      </c>
      <c r="E38" s="54">
        <v>200</v>
      </c>
      <c r="F38" s="54">
        <f>E38*4</f>
        <v>800</v>
      </c>
      <c r="G38" s="54">
        <f>F38*15</f>
        <v>12000</v>
      </c>
      <c r="H38" s="15"/>
      <c r="I38" s="15"/>
      <c r="J38" s="19"/>
      <c r="K38" s="77"/>
    </row>
    <row r="39" spans="1:11" ht="9.9499999999999993" customHeight="1" x14ac:dyDescent="0.25">
      <c r="A39" s="51"/>
      <c r="B39" s="51"/>
      <c r="C39" s="52"/>
      <c r="D39" s="53"/>
      <c r="E39" s="51"/>
      <c r="F39" s="51"/>
      <c r="G39" s="51"/>
      <c r="H39" s="30"/>
      <c r="I39" s="30"/>
      <c r="J39" s="31"/>
      <c r="K39" s="45"/>
    </row>
    <row r="40" spans="1:11" ht="28.5" customHeight="1" x14ac:dyDescent="0.25">
      <c r="A40" s="47">
        <v>8</v>
      </c>
      <c r="B40" s="47" t="s">
        <v>31</v>
      </c>
      <c r="C40" s="48"/>
      <c r="D40" s="49"/>
      <c r="E40" s="50">
        <f>SUM(E41:E42)</f>
        <v>400</v>
      </c>
      <c r="F40" s="50">
        <f>SUM(F41:F42)</f>
        <v>1600</v>
      </c>
      <c r="G40" s="50">
        <f>SUM(G41:G42)</f>
        <v>24000</v>
      </c>
      <c r="H40" s="10"/>
      <c r="I40" s="10"/>
      <c r="J40" s="32"/>
      <c r="K40" s="78" t="s">
        <v>68</v>
      </c>
    </row>
    <row r="41" spans="1:11" ht="28.5" customHeight="1" x14ac:dyDescent="0.25">
      <c r="A41" s="51"/>
      <c r="B41" s="51"/>
      <c r="C41" s="52" t="s">
        <v>10</v>
      </c>
      <c r="D41" s="53" t="s">
        <v>32</v>
      </c>
      <c r="E41" s="54">
        <v>200</v>
      </c>
      <c r="F41" s="54">
        <f>E41*4</f>
        <v>800</v>
      </c>
      <c r="G41" s="54">
        <f>F41*15</f>
        <v>12000</v>
      </c>
      <c r="H41" s="15"/>
      <c r="I41" s="15"/>
      <c r="J41" s="19"/>
      <c r="K41" s="78"/>
    </row>
    <row r="42" spans="1:11" ht="28.5" customHeight="1" x14ac:dyDescent="0.25">
      <c r="A42" s="51"/>
      <c r="B42" s="51"/>
      <c r="C42" s="52" t="s">
        <v>12</v>
      </c>
      <c r="D42" s="53" t="s">
        <v>40</v>
      </c>
      <c r="E42" s="54">
        <v>200</v>
      </c>
      <c r="F42" s="54">
        <f>E42*4</f>
        <v>800</v>
      </c>
      <c r="G42" s="54">
        <f>F42*15</f>
        <v>12000</v>
      </c>
      <c r="H42" s="15"/>
      <c r="I42" s="15"/>
      <c r="J42" s="19"/>
      <c r="K42" s="78"/>
    </row>
    <row r="43" spans="1:11" x14ac:dyDescent="0.25">
      <c r="A43" s="51"/>
      <c r="B43" s="51"/>
      <c r="C43" s="52" t="s">
        <v>15</v>
      </c>
      <c r="D43" s="53" t="s">
        <v>83</v>
      </c>
      <c r="E43" s="54">
        <v>600</v>
      </c>
      <c r="F43" s="54">
        <f>E43*4</f>
        <v>2400</v>
      </c>
      <c r="G43" s="54">
        <f>F43*15</f>
        <v>36000</v>
      </c>
      <c r="H43" s="15"/>
      <c r="I43" s="15"/>
      <c r="J43" s="19"/>
      <c r="K43" s="78"/>
    </row>
    <row r="44" spans="1:11" ht="30" x14ac:dyDescent="0.25">
      <c r="A44" s="51"/>
      <c r="B44" s="51"/>
      <c r="C44" s="52" t="s">
        <v>17</v>
      </c>
      <c r="D44" s="66" t="s">
        <v>91</v>
      </c>
      <c r="E44" s="54">
        <v>200</v>
      </c>
      <c r="F44" s="54">
        <f>E44*4</f>
        <v>800</v>
      </c>
      <c r="G44" s="54">
        <f>F44*15</f>
        <v>12000</v>
      </c>
      <c r="H44" s="15"/>
      <c r="I44" s="15"/>
      <c r="J44" s="19"/>
      <c r="K44" s="78"/>
    </row>
    <row r="45" spans="1:11" x14ac:dyDescent="0.25">
      <c r="A45" s="51"/>
      <c r="B45" s="51"/>
      <c r="C45" s="52"/>
      <c r="D45" s="53"/>
      <c r="E45" s="54"/>
      <c r="F45" s="54"/>
      <c r="G45" s="54"/>
      <c r="H45" s="15"/>
      <c r="I45" s="15"/>
      <c r="J45" s="19"/>
      <c r="K45" s="45"/>
    </row>
    <row r="46" spans="1:11" ht="60" x14ac:dyDescent="0.25">
      <c r="A46" s="56">
        <v>9</v>
      </c>
      <c r="B46" s="56" t="s">
        <v>52</v>
      </c>
      <c r="C46" s="52"/>
      <c r="D46" s="53"/>
      <c r="E46" s="60">
        <v>200</v>
      </c>
      <c r="F46" s="60">
        <f>E46*4</f>
        <v>800</v>
      </c>
      <c r="G46" s="60">
        <f>F46*15</f>
        <v>12000</v>
      </c>
      <c r="H46" s="15"/>
      <c r="I46" s="15"/>
      <c r="J46" s="19"/>
      <c r="K46" s="46" t="s">
        <v>69</v>
      </c>
    </row>
    <row r="47" spans="1:11" x14ac:dyDescent="0.25">
      <c r="A47" s="56"/>
      <c r="B47" s="56"/>
      <c r="C47" s="52" t="s">
        <v>10</v>
      </c>
      <c r="D47" s="53" t="s">
        <v>53</v>
      </c>
      <c r="E47" s="60">
        <v>200</v>
      </c>
      <c r="F47" s="60">
        <f>E47*4</f>
        <v>800</v>
      </c>
      <c r="G47" s="60">
        <f>F47*15</f>
        <v>12000</v>
      </c>
      <c r="H47" s="15"/>
      <c r="I47" s="15"/>
      <c r="J47" s="19"/>
      <c r="K47" s="46"/>
    </row>
    <row r="48" spans="1:11" x14ac:dyDescent="0.25">
      <c r="A48" s="56"/>
      <c r="B48" s="56"/>
      <c r="C48" s="52"/>
      <c r="D48" s="53"/>
      <c r="E48" s="54"/>
      <c r="F48" s="54"/>
      <c r="G48" s="54"/>
      <c r="H48" s="15"/>
      <c r="I48" s="15"/>
      <c r="J48" s="19"/>
      <c r="K48" s="45"/>
    </row>
    <row r="49" spans="1:11" ht="24.6" customHeight="1" x14ac:dyDescent="0.25">
      <c r="A49" s="56">
        <v>10</v>
      </c>
      <c r="B49" s="56" t="s">
        <v>54</v>
      </c>
      <c r="C49" s="52"/>
      <c r="D49" s="53"/>
      <c r="E49" s="60">
        <f t="shared" ref="E49:J49" si="9">SUM(E50:E51)</f>
        <v>400</v>
      </c>
      <c r="F49" s="60">
        <f t="shared" si="9"/>
        <v>1600</v>
      </c>
      <c r="G49" s="60">
        <f t="shared" si="9"/>
        <v>24000</v>
      </c>
      <c r="H49" s="60">
        <f t="shared" si="9"/>
        <v>400</v>
      </c>
      <c r="I49" s="60">
        <f t="shared" si="9"/>
        <v>1600</v>
      </c>
      <c r="J49" s="60">
        <f t="shared" si="9"/>
        <v>32000</v>
      </c>
      <c r="K49" s="78" t="s">
        <v>70</v>
      </c>
    </row>
    <row r="50" spans="1:11" ht="24.6" customHeight="1" x14ac:dyDescent="0.25">
      <c r="A50" s="56"/>
      <c r="B50" s="56"/>
      <c r="C50" s="52" t="s">
        <v>10</v>
      </c>
      <c r="D50" s="53" t="s">
        <v>55</v>
      </c>
      <c r="E50" s="54">
        <v>200</v>
      </c>
      <c r="F50" s="54">
        <f>E50*4</f>
        <v>800</v>
      </c>
      <c r="G50" s="54">
        <f>F50*15</f>
        <v>12000</v>
      </c>
      <c r="H50" s="54">
        <v>200</v>
      </c>
      <c r="I50" s="54">
        <f>H50*4</f>
        <v>800</v>
      </c>
      <c r="J50" s="54">
        <f>I50*20</f>
        <v>16000</v>
      </c>
      <c r="K50" s="78"/>
    </row>
    <row r="51" spans="1:11" ht="24.6" customHeight="1" x14ac:dyDescent="0.25">
      <c r="A51" s="56"/>
      <c r="B51" s="56"/>
      <c r="C51" s="52" t="s">
        <v>12</v>
      </c>
      <c r="D51" s="53" t="s">
        <v>56</v>
      </c>
      <c r="E51" s="54">
        <v>200</v>
      </c>
      <c r="F51" s="54">
        <f>E51*4</f>
        <v>800</v>
      </c>
      <c r="G51" s="54">
        <f>F51*15</f>
        <v>12000</v>
      </c>
      <c r="H51" s="54">
        <v>200</v>
      </c>
      <c r="I51" s="54">
        <f>H51*4</f>
        <v>800</v>
      </c>
      <c r="J51" s="54">
        <f>I51*20</f>
        <v>16000</v>
      </c>
      <c r="K51" s="78"/>
    </row>
    <row r="52" spans="1:11" x14ac:dyDescent="0.25">
      <c r="A52" s="56"/>
      <c r="B52" s="56"/>
      <c r="C52" s="52"/>
      <c r="D52" s="53"/>
      <c r="E52" s="54"/>
      <c r="F52" s="54"/>
      <c r="G52" s="54"/>
      <c r="H52" s="15"/>
      <c r="I52" s="15"/>
      <c r="J52" s="19"/>
      <c r="K52" s="45"/>
    </row>
    <row r="53" spans="1:11" ht="90" x14ac:dyDescent="0.25">
      <c r="A53" s="56">
        <v>11</v>
      </c>
      <c r="B53" s="56" t="s">
        <v>57</v>
      </c>
      <c r="C53" s="52"/>
      <c r="D53" s="53"/>
      <c r="E53" s="60">
        <f>SUM(E54:E55)</f>
        <v>530</v>
      </c>
      <c r="F53" s="60">
        <f t="shared" ref="F53:G53" si="10">SUM(F54:F55)</f>
        <v>2120</v>
      </c>
      <c r="G53" s="60">
        <f t="shared" si="10"/>
        <v>44520</v>
      </c>
      <c r="H53" s="60">
        <v>200</v>
      </c>
      <c r="I53" s="60">
        <f>H53*4</f>
        <v>800</v>
      </c>
      <c r="J53" s="60">
        <f>I53*21</f>
        <v>16800</v>
      </c>
      <c r="K53" s="46" t="s">
        <v>71</v>
      </c>
    </row>
    <row r="54" spans="1:11" ht="45" x14ac:dyDescent="0.25">
      <c r="A54" s="56"/>
      <c r="B54" s="56"/>
      <c r="C54" s="52" t="s">
        <v>10</v>
      </c>
      <c r="D54" s="53" t="s">
        <v>58</v>
      </c>
      <c r="E54" s="60">
        <v>200</v>
      </c>
      <c r="F54" s="60">
        <f>E54*4</f>
        <v>800</v>
      </c>
      <c r="G54" s="60">
        <f>F54*21</f>
        <v>16800</v>
      </c>
      <c r="H54" s="60"/>
      <c r="I54" s="60"/>
      <c r="J54" s="65"/>
      <c r="K54" s="46" t="s">
        <v>85</v>
      </c>
    </row>
    <row r="55" spans="1:11" x14ac:dyDescent="0.25">
      <c r="A55" s="56"/>
      <c r="B55" s="56"/>
      <c r="C55" s="52" t="s">
        <v>12</v>
      </c>
      <c r="D55" s="53" t="s">
        <v>84</v>
      </c>
      <c r="E55" s="60">
        <v>330</v>
      </c>
      <c r="F55" s="60">
        <f>E55*4</f>
        <v>1320</v>
      </c>
      <c r="G55" s="60">
        <f>F55*21</f>
        <v>27720</v>
      </c>
      <c r="H55" s="60"/>
      <c r="I55" s="60"/>
      <c r="J55" s="65"/>
      <c r="K55" s="46"/>
    </row>
    <row r="56" spans="1:11" x14ac:dyDescent="0.25">
      <c r="A56" s="56"/>
      <c r="B56" s="56"/>
      <c r="C56" s="52"/>
      <c r="D56" s="53"/>
      <c r="E56" s="54"/>
      <c r="F56" s="54"/>
      <c r="G56" s="54"/>
      <c r="H56" s="15"/>
      <c r="I56" s="15"/>
      <c r="J56" s="19"/>
      <c r="K56" s="45"/>
    </row>
    <row r="57" spans="1:11" ht="60" x14ac:dyDescent="0.25">
      <c r="A57" s="56">
        <v>12</v>
      </c>
      <c r="B57" s="56" t="s">
        <v>59</v>
      </c>
      <c r="C57" s="52"/>
      <c r="D57" s="53"/>
      <c r="E57" s="60">
        <v>200</v>
      </c>
      <c r="F57" s="60">
        <f>E57*4</f>
        <v>800</v>
      </c>
      <c r="G57" s="60">
        <f>F57*15</f>
        <v>12000</v>
      </c>
      <c r="H57" s="15"/>
      <c r="I57" s="15"/>
      <c r="J57" s="19"/>
      <c r="K57" s="46" t="s">
        <v>72</v>
      </c>
    </row>
    <row r="58" spans="1:11" x14ac:dyDescent="0.25">
      <c r="A58" s="56"/>
      <c r="B58" s="56"/>
      <c r="C58" s="52" t="s">
        <v>10</v>
      </c>
      <c r="D58" s="53" t="s">
        <v>60</v>
      </c>
      <c r="E58" s="60">
        <v>200</v>
      </c>
      <c r="F58" s="60">
        <f>E58*4</f>
        <v>800</v>
      </c>
      <c r="G58" s="60">
        <f>F58*15</f>
        <v>12000</v>
      </c>
      <c r="H58" s="15"/>
      <c r="I58" s="15"/>
      <c r="J58" s="19"/>
      <c r="K58" s="46"/>
    </row>
    <row r="59" spans="1:11" x14ac:dyDescent="0.25">
      <c r="A59" s="51"/>
      <c r="B59" s="51"/>
      <c r="C59" s="52"/>
      <c r="D59" s="53"/>
      <c r="E59" s="60"/>
      <c r="F59" s="54"/>
      <c r="G59" s="54"/>
      <c r="H59" s="15"/>
      <c r="I59" s="15"/>
      <c r="J59" s="19"/>
      <c r="K59" s="45"/>
    </row>
    <row r="60" spans="1:11" ht="57.95" customHeight="1" x14ac:dyDescent="0.25">
      <c r="A60" s="56">
        <v>13</v>
      </c>
      <c r="B60" s="56" t="s">
        <v>61</v>
      </c>
      <c r="C60" s="52"/>
      <c r="D60" s="53"/>
      <c r="E60" s="60">
        <f>SUM(E61:E62)</f>
        <v>1470</v>
      </c>
      <c r="F60" s="60">
        <f t="shared" ref="F60:G60" si="11">SUM(F61:F62)</f>
        <v>5880</v>
      </c>
      <c r="G60" s="60">
        <f t="shared" si="11"/>
        <v>88200</v>
      </c>
      <c r="H60" s="15"/>
      <c r="I60" s="15"/>
      <c r="J60" s="19"/>
      <c r="K60" s="78" t="s">
        <v>72</v>
      </c>
    </row>
    <row r="61" spans="1:11" x14ac:dyDescent="0.25">
      <c r="A61" s="56"/>
      <c r="B61" s="56"/>
      <c r="C61" s="52" t="s">
        <v>10</v>
      </c>
      <c r="D61" s="53" t="s">
        <v>62</v>
      </c>
      <c r="E61" s="60">
        <v>200</v>
      </c>
      <c r="F61" s="60">
        <f>E61*4</f>
        <v>800</v>
      </c>
      <c r="G61" s="60">
        <f>F61*15</f>
        <v>12000</v>
      </c>
      <c r="H61" s="15"/>
      <c r="I61" s="15"/>
      <c r="J61" s="19"/>
      <c r="K61" s="78"/>
    </row>
    <row r="62" spans="1:11" x14ac:dyDescent="0.25">
      <c r="A62" s="56"/>
      <c r="B62" s="56"/>
      <c r="C62" s="52" t="s">
        <v>12</v>
      </c>
      <c r="D62" s="53" t="s">
        <v>90</v>
      </c>
      <c r="E62" s="60">
        <v>1270</v>
      </c>
      <c r="F62" s="60">
        <f>E62*4</f>
        <v>5080</v>
      </c>
      <c r="G62" s="60">
        <f>F62*15</f>
        <v>76200</v>
      </c>
      <c r="H62" s="15"/>
      <c r="I62" s="15"/>
      <c r="J62" s="19"/>
      <c r="K62" s="46"/>
    </row>
    <row r="63" spans="1:11" x14ac:dyDescent="0.25">
      <c r="A63" s="56"/>
      <c r="B63" s="56"/>
      <c r="C63" s="52"/>
      <c r="D63" s="53"/>
      <c r="E63" s="60"/>
      <c r="F63" s="60"/>
      <c r="G63" s="60"/>
      <c r="H63" s="15"/>
      <c r="I63" s="15"/>
      <c r="J63" s="19"/>
      <c r="K63" s="46"/>
    </row>
    <row r="64" spans="1:11" ht="60" x14ac:dyDescent="0.25">
      <c r="A64" s="56">
        <v>14</v>
      </c>
      <c r="B64" s="56" t="s">
        <v>74</v>
      </c>
      <c r="C64" s="52"/>
      <c r="D64" s="53"/>
      <c r="E64" s="60">
        <v>200</v>
      </c>
      <c r="F64" s="60">
        <f>E64*4</f>
        <v>800</v>
      </c>
      <c r="G64" s="60">
        <f>F64*15</f>
        <v>12000</v>
      </c>
      <c r="H64" s="15"/>
      <c r="I64" s="15"/>
      <c r="J64" s="19"/>
      <c r="K64" s="46" t="s">
        <v>76</v>
      </c>
    </row>
    <row r="65" spans="1:11" x14ac:dyDescent="0.25">
      <c r="A65" s="56"/>
      <c r="B65" s="56"/>
      <c r="C65" s="52" t="s">
        <v>10</v>
      </c>
      <c r="D65" s="53" t="s">
        <v>75</v>
      </c>
      <c r="E65" s="60">
        <v>200</v>
      </c>
      <c r="F65" s="60">
        <f>E65*4</f>
        <v>800</v>
      </c>
      <c r="G65" s="60">
        <f>F65*15</f>
        <v>12000</v>
      </c>
      <c r="H65" s="15"/>
      <c r="I65" s="15"/>
      <c r="J65" s="19"/>
      <c r="K65" s="46"/>
    </row>
    <row r="66" spans="1:11" x14ac:dyDescent="0.25">
      <c r="A66" s="56"/>
      <c r="B66" s="56"/>
      <c r="C66" s="52"/>
      <c r="D66" s="53"/>
      <c r="E66" s="60"/>
      <c r="F66" s="60"/>
      <c r="G66" s="60"/>
      <c r="H66" s="15"/>
      <c r="I66" s="15"/>
      <c r="J66" s="19"/>
      <c r="K66" s="46"/>
    </row>
    <row r="67" spans="1:11" ht="57.95" customHeight="1" x14ac:dyDescent="0.25">
      <c r="A67" s="56">
        <v>15</v>
      </c>
      <c r="B67" s="56" t="s">
        <v>20</v>
      </c>
      <c r="C67" s="52"/>
      <c r="D67" s="53"/>
      <c r="E67" s="60">
        <f>SUM(E68:E70)</f>
        <v>889</v>
      </c>
      <c r="F67" s="60">
        <f t="shared" ref="F67:G67" si="12">SUM(F68:F70)</f>
        <v>3556</v>
      </c>
      <c r="G67" s="60">
        <f t="shared" si="12"/>
        <v>53340</v>
      </c>
      <c r="H67" s="15"/>
      <c r="I67" s="15"/>
      <c r="J67" s="19"/>
      <c r="K67" s="78" t="s">
        <v>78</v>
      </c>
    </row>
    <row r="68" spans="1:11" x14ac:dyDescent="0.25">
      <c r="A68" s="56"/>
      <c r="B68" s="56"/>
      <c r="C68" s="52" t="s">
        <v>10</v>
      </c>
      <c r="D68" s="53" t="s">
        <v>77</v>
      </c>
      <c r="E68" s="60">
        <v>500</v>
      </c>
      <c r="F68" s="60">
        <f>E68*4</f>
        <v>2000</v>
      </c>
      <c r="G68" s="60">
        <f>F68*15</f>
        <v>30000</v>
      </c>
      <c r="H68" s="15"/>
      <c r="I68" s="15"/>
      <c r="J68" s="19"/>
      <c r="K68" s="78"/>
    </row>
    <row r="69" spans="1:11" x14ac:dyDescent="0.25">
      <c r="A69" s="56"/>
      <c r="B69" s="56"/>
      <c r="C69" s="52" t="s">
        <v>12</v>
      </c>
      <c r="D69" s="53" t="s">
        <v>86</v>
      </c>
      <c r="E69" s="60">
        <v>253</v>
      </c>
      <c r="F69" s="60">
        <f>E69*4</f>
        <v>1012</v>
      </c>
      <c r="G69" s="60">
        <f>F69*15</f>
        <v>15180</v>
      </c>
      <c r="H69" s="15"/>
      <c r="I69" s="15"/>
      <c r="J69" s="19"/>
      <c r="K69" s="78"/>
    </row>
    <row r="70" spans="1:11" x14ac:dyDescent="0.25">
      <c r="A70" s="56"/>
      <c r="B70" s="56"/>
      <c r="C70" s="52" t="s">
        <v>15</v>
      </c>
      <c r="D70" s="53" t="s">
        <v>87</v>
      </c>
      <c r="E70" s="60">
        <v>136</v>
      </c>
      <c r="F70" s="60">
        <f>E70*4</f>
        <v>544</v>
      </c>
      <c r="G70" s="60">
        <f>F70*15</f>
        <v>8160</v>
      </c>
      <c r="H70" s="15"/>
      <c r="I70" s="15"/>
      <c r="J70" s="19"/>
      <c r="K70" s="46"/>
    </row>
    <row r="71" spans="1:11" x14ac:dyDescent="0.25">
      <c r="A71" s="56"/>
      <c r="B71" s="56"/>
      <c r="C71" s="52"/>
      <c r="D71" s="53"/>
      <c r="E71" s="60"/>
      <c r="F71" s="60"/>
      <c r="G71" s="60"/>
      <c r="H71" s="15"/>
      <c r="I71" s="15"/>
      <c r="J71" s="19"/>
      <c r="K71" s="46"/>
    </row>
    <row r="72" spans="1:11" x14ac:dyDescent="0.25">
      <c r="A72" s="56"/>
      <c r="B72" s="56"/>
      <c r="C72" s="52"/>
      <c r="D72" s="53"/>
      <c r="E72" s="60"/>
      <c r="F72" s="60"/>
      <c r="G72" s="60"/>
      <c r="H72" s="15"/>
      <c r="I72" s="15"/>
      <c r="J72" s="19"/>
      <c r="K72" s="46"/>
    </row>
    <row r="73" spans="1:11" x14ac:dyDescent="0.25">
      <c r="A73" s="56">
        <v>16</v>
      </c>
      <c r="B73" s="56" t="s">
        <v>80</v>
      </c>
      <c r="C73" s="52"/>
      <c r="D73" s="53"/>
      <c r="E73" s="60">
        <f>SUM(E74:E75)</f>
        <v>205</v>
      </c>
      <c r="F73" s="60">
        <f t="shared" ref="F73:G73" si="13">SUM(F74:F75)</f>
        <v>820</v>
      </c>
      <c r="G73" s="60">
        <f t="shared" si="13"/>
        <v>12300</v>
      </c>
      <c r="H73" s="15"/>
      <c r="I73" s="15"/>
      <c r="J73" s="19"/>
      <c r="K73" s="46"/>
    </row>
    <row r="74" spans="1:11" x14ac:dyDescent="0.25">
      <c r="A74" s="56"/>
      <c r="B74" s="56"/>
      <c r="C74" s="52" t="s">
        <v>10</v>
      </c>
      <c r="D74" s="53" t="s">
        <v>82</v>
      </c>
      <c r="E74" s="60">
        <v>105</v>
      </c>
      <c r="F74" s="60">
        <f>E74*4</f>
        <v>420</v>
      </c>
      <c r="G74" s="60">
        <f>F74*15</f>
        <v>6300</v>
      </c>
      <c r="H74" s="15"/>
      <c r="I74" s="15"/>
      <c r="J74" s="19"/>
      <c r="K74" s="46"/>
    </row>
    <row r="75" spans="1:11" x14ac:dyDescent="0.25">
      <c r="A75" s="56"/>
      <c r="B75" s="56"/>
      <c r="C75" s="52" t="s">
        <v>12</v>
      </c>
      <c r="D75" s="53" t="s">
        <v>81</v>
      </c>
      <c r="E75" s="60">
        <v>100</v>
      </c>
      <c r="F75" s="60">
        <f>E75*4</f>
        <v>400</v>
      </c>
      <c r="G75" s="60">
        <f>F75*15</f>
        <v>6000</v>
      </c>
      <c r="H75" s="15"/>
      <c r="I75" s="15"/>
      <c r="J75" s="19"/>
      <c r="K75" s="46"/>
    </row>
    <row r="76" spans="1:11" x14ac:dyDescent="0.25">
      <c r="A76" s="56"/>
      <c r="B76" s="56"/>
      <c r="C76" s="52"/>
      <c r="D76" s="53"/>
      <c r="E76" s="60"/>
      <c r="F76" s="60"/>
      <c r="G76" s="60"/>
      <c r="H76" s="15"/>
      <c r="I76" s="15"/>
      <c r="J76" s="19"/>
      <c r="K76" s="46"/>
    </row>
    <row r="77" spans="1:11" ht="60" x14ac:dyDescent="0.25">
      <c r="A77" s="56">
        <v>17</v>
      </c>
      <c r="B77" s="56" t="s">
        <v>37</v>
      </c>
      <c r="C77" s="52"/>
      <c r="D77" s="53"/>
      <c r="E77" s="60">
        <v>100</v>
      </c>
      <c r="F77" s="60">
        <f>E77*4</f>
        <v>400</v>
      </c>
      <c r="G77" s="60">
        <f>F77*15</f>
        <v>6000</v>
      </c>
      <c r="H77" s="15"/>
      <c r="I77" s="15"/>
      <c r="J77" s="19"/>
      <c r="K77" s="46" t="s">
        <v>78</v>
      </c>
    </row>
    <row r="78" spans="1:11" x14ac:dyDescent="0.25">
      <c r="A78" s="56"/>
      <c r="B78" s="56"/>
      <c r="C78" s="52" t="s">
        <v>10</v>
      </c>
      <c r="D78" s="53" t="s">
        <v>39</v>
      </c>
      <c r="E78" s="60">
        <v>100</v>
      </c>
      <c r="F78" s="60">
        <f>E78*4</f>
        <v>400</v>
      </c>
      <c r="G78" s="60">
        <f>F78*15</f>
        <v>6000</v>
      </c>
      <c r="H78" s="15"/>
      <c r="I78" s="15"/>
      <c r="J78" s="19"/>
      <c r="K78" s="46"/>
    </row>
    <row r="79" spans="1:11" x14ac:dyDescent="0.25">
      <c r="A79" s="56"/>
      <c r="B79" s="56"/>
      <c r="C79" s="52"/>
      <c r="D79" s="53"/>
      <c r="E79" s="60"/>
      <c r="F79" s="60"/>
      <c r="G79" s="60"/>
      <c r="H79" s="15"/>
      <c r="I79" s="15"/>
      <c r="J79" s="19"/>
      <c r="K79" s="46"/>
    </row>
    <row r="80" spans="1:11" x14ac:dyDescent="0.25">
      <c r="A80" s="56">
        <v>18</v>
      </c>
      <c r="B80" s="56" t="s">
        <v>88</v>
      </c>
      <c r="C80" s="52"/>
      <c r="D80" s="53"/>
      <c r="E80" s="60">
        <v>1446</v>
      </c>
      <c r="F80" s="60">
        <f>E80*4</f>
        <v>5784</v>
      </c>
      <c r="G80" s="60">
        <f>F80*15</f>
        <v>86760</v>
      </c>
      <c r="H80" s="15"/>
      <c r="I80" s="15"/>
      <c r="J80" s="19"/>
      <c r="K80" s="46"/>
    </row>
    <row r="81" spans="1:11" x14ac:dyDescent="0.25">
      <c r="A81" s="56"/>
      <c r="B81" s="56"/>
      <c r="C81" s="52" t="s">
        <v>10</v>
      </c>
      <c r="D81" s="53" t="s">
        <v>89</v>
      </c>
      <c r="E81" s="60">
        <v>1446</v>
      </c>
      <c r="F81" s="60">
        <f>E81*4</f>
        <v>5784</v>
      </c>
      <c r="G81" s="60">
        <f>F81*15</f>
        <v>86760</v>
      </c>
      <c r="H81" s="15"/>
      <c r="I81" s="15"/>
      <c r="J81" s="19"/>
      <c r="K81" s="46"/>
    </row>
    <row r="82" spans="1:11" ht="15.75" thickBot="1" x14ac:dyDescent="0.3">
      <c r="A82" s="56"/>
      <c r="B82" s="56"/>
      <c r="C82" s="52"/>
      <c r="D82" s="53"/>
      <c r="E82" s="60"/>
      <c r="F82" s="60"/>
      <c r="G82" s="60"/>
      <c r="H82" s="15"/>
      <c r="I82" s="15"/>
      <c r="J82" s="19"/>
      <c r="K82" s="46"/>
    </row>
    <row r="83" spans="1:11" ht="24.95" customHeight="1" thickTop="1" x14ac:dyDescent="0.25">
      <c r="A83" s="70" t="s">
        <v>33</v>
      </c>
      <c r="B83" s="70"/>
      <c r="C83" s="74">
        <v>39</v>
      </c>
      <c r="D83" s="74"/>
      <c r="E83" s="62">
        <f>SUM(E6+E10+E19+E24+E30+E34+E37+E40+E46+E49+E53+E57+E60+E64+E67+E73+E77+E80)</f>
        <v>9145</v>
      </c>
      <c r="F83" s="62">
        <f>SUM(F6+F10+F19+F24+F30+F34+F37+F40+F46+F49+F53+F57+F60+F64+F67+F73+F77+F80)</f>
        <v>36580</v>
      </c>
      <c r="G83" s="62">
        <f>SUM(G6+G10+G19+G24+G30+G34+G37+G40+G46+G49+G53+G57+G60+G64+G67+G73+G77+G80)</f>
        <v>561420</v>
      </c>
      <c r="H83" s="62">
        <f>SUM(H6+H10+H19+H24+H30+H34+H37+H40+H46+H49+H53+H57+H60)</f>
        <v>2570</v>
      </c>
      <c r="I83" s="62">
        <f>SUM(I6+I10+I19+I24+I30+I34+I37+I40+I46+I49+I53+I57+I60)</f>
        <v>10280</v>
      </c>
      <c r="J83" s="62">
        <f>SUM(J6+J10+J19+J24+J30+J34+J37+J40+J46+J49+J53+J57+J60)</f>
        <v>99200</v>
      </c>
      <c r="K83" s="61"/>
    </row>
    <row r="85" spans="1:11" ht="84.6" customHeight="1" x14ac:dyDescent="0.25">
      <c r="A85" s="75" t="s">
        <v>73</v>
      </c>
      <c r="B85" s="75"/>
      <c r="C85" s="75"/>
      <c r="D85" s="75"/>
      <c r="E85" s="75"/>
      <c r="F85" s="75"/>
      <c r="H85" s="40"/>
      <c r="I85" s="40"/>
    </row>
    <row r="86" spans="1:11" x14ac:dyDescent="0.25">
      <c r="H86" s="40"/>
      <c r="I86" s="40"/>
    </row>
    <row r="87" spans="1:11" x14ac:dyDescent="0.25">
      <c r="H87" s="40"/>
      <c r="I87" s="40"/>
      <c r="J87" s="39"/>
    </row>
  </sheetData>
  <mergeCells count="22">
    <mergeCell ref="K30:K32"/>
    <mergeCell ref="A1:J1"/>
    <mergeCell ref="A2:J2"/>
    <mergeCell ref="C3:D3"/>
    <mergeCell ref="E3:G3"/>
    <mergeCell ref="H3:J3"/>
    <mergeCell ref="K3:K4"/>
    <mergeCell ref="C4:D4"/>
    <mergeCell ref="K6:K8"/>
    <mergeCell ref="K10:K16"/>
    <mergeCell ref="D16:D17"/>
    <mergeCell ref="K19:K22"/>
    <mergeCell ref="K24:K28"/>
    <mergeCell ref="A83:B83"/>
    <mergeCell ref="C83:D83"/>
    <mergeCell ref="A85:F85"/>
    <mergeCell ref="K34:K35"/>
    <mergeCell ref="K37:K38"/>
    <mergeCell ref="K40:K44"/>
    <mergeCell ref="K49:K51"/>
    <mergeCell ref="K60:K61"/>
    <mergeCell ref="K67:K69"/>
  </mergeCells>
  <pageMargins left="0.6" right="0.7" top="0.75" bottom="0.75" header="0.3" footer="0.3"/>
  <pageSetup paperSize="5" scale="71" orientation="landscape" r:id="rId1"/>
  <rowBreaks count="1" manualBreakCount="1">
    <brk id="36"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Sheet1</vt:lpstr>
      <vt:lpstr>Proyeksi Pendistribusian Air</vt:lpstr>
      <vt:lpstr>Pemetaan Kebutuhan Air</vt:lpstr>
      <vt:lpstr>Realisasi Pendistribusian Air</vt:lpstr>
      <vt:lpstr>Pendistribusian Air 25-31 Aug</vt:lpstr>
      <vt:lpstr>Pendistribusian Air 31-7 Sept</vt:lpstr>
      <vt:lpstr>'Pemetaan Kebutuhan Air'!Print_Area</vt:lpstr>
      <vt:lpstr>'Pendistribusian Air 25-31 Aug'!Print_Area</vt:lpstr>
      <vt:lpstr>'Pendistribusian Air 31-7 Sept'!Print_Area</vt:lpstr>
      <vt:lpstr>'Proyeksi Pendistribusian Air'!Print_Area</vt:lpstr>
      <vt:lpstr>'Realisasi Pendistribusian Air'!Print_Area</vt:lpstr>
      <vt:lpstr>Sheet1!Print_Area</vt:lpstr>
      <vt:lpstr>'Pemetaan Kebutuhan Air'!Print_Titles</vt:lpstr>
      <vt:lpstr>'Pendistribusian Air 25-31 Aug'!Print_Titles</vt:lpstr>
      <vt:lpstr>'Pendistribusian Air 31-7 Sept'!Print_Titles</vt:lpstr>
      <vt:lpstr>'Proyeksi Pendistribusian Air'!Print_Titles</vt:lpstr>
      <vt:lpstr>'Realisasi Pendistribusian Air'!Print_Titles</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10</cp:lastModifiedBy>
  <cp:lastPrinted>2018-07-11T06:16:31Z</cp:lastPrinted>
  <dcterms:created xsi:type="dcterms:W3CDTF">2015-09-05T04:04:28Z</dcterms:created>
  <dcterms:modified xsi:type="dcterms:W3CDTF">2023-08-25T09:31:38Z</dcterms:modified>
</cp:coreProperties>
</file>